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annas\Downloads\"/>
    </mc:Choice>
  </mc:AlternateContent>
  <xr:revisionPtr revIDLastSave="0" documentId="13_ncr:1_{820D2B0D-307B-47FA-9E0F-23DCE4246A16}" xr6:coauthVersionLast="47" xr6:coauthVersionMax="47" xr10:uidLastSave="{00000000-0000-0000-0000-000000000000}"/>
  <bookViews>
    <workbookView xWindow="-93" yWindow="-93" windowWidth="18426" windowHeight="11746" activeTab="1" xr2:uid="{00000000-000D-0000-FFFF-FFFF00000000}"/>
  </bookViews>
  <sheets>
    <sheet name="Export-Zusammenfassung" sheetId="1" r:id="rId1"/>
    <sheet name="Ansatz" sheetId="2" r:id="rId2"/>
    <sheet name="Zwischenbericht" sheetId="3" r:id="rId3"/>
    <sheet name="Einnahmen" sheetId="4" r:id="rId4"/>
    <sheet name="Ausgaben" sheetId="5" r:id="rId5"/>
    <sheet name="&quot;KiHo-Ball&quot;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2" l="1"/>
  <c r="G12" i="6"/>
  <c r="B16" i="6" s="1"/>
  <c r="B18" i="6" s="1"/>
  <c r="G5" i="6"/>
  <c r="B17" i="6" s="1"/>
  <c r="G17" i="5"/>
  <c r="G21" i="5" s="1"/>
  <c r="G13" i="5"/>
  <c r="G15" i="4"/>
  <c r="G6" i="4"/>
  <c r="G7" i="4" s="1"/>
  <c r="G18" i="4" s="1"/>
  <c r="C38" i="3"/>
  <c r="C34" i="3"/>
  <c r="C40" i="3" s="1"/>
  <c r="B34" i="3"/>
  <c r="B40" i="3" s="1"/>
  <c r="C28" i="3"/>
  <c r="C39" i="3" s="1"/>
  <c r="B28" i="3"/>
  <c r="B39" i="3" s="1"/>
  <c r="C15" i="3"/>
  <c r="B15" i="3"/>
  <c r="B38" i="3" s="1"/>
  <c r="C7" i="3"/>
  <c r="B7" i="3"/>
  <c r="B40" i="2"/>
  <c r="C39" i="2"/>
  <c r="F34" i="2"/>
  <c r="F40" i="2" s="1"/>
  <c r="E34" i="2"/>
  <c r="E40" i="2" s="1"/>
  <c r="D34" i="2"/>
  <c r="D40" i="2" s="1"/>
  <c r="C34" i="2"/>
  <c r="C40" i="2" s="1"/>
  <c r="B34" i="2"/>
  <c r="F28" i="2"/>
  <c r="F39" i="2" s="1"/>
  <c r="E28" i="2"/>
  <c r="E39" i="2" s="1"/>
  <c r="D28" i="2"/>
  <c r="D39" i="2" s="1"/>
  <c r="C28" i="2"/>
  <c r="B24" i="2"/>
  <c r="B19" i="2"/>
  <c r="B28" i="2" s="1"/>
  <c r="B39" i="2" s="1"/>
  <c r="F15" i="2"/>
  <c r="F38" i="2" s="1"/>
  <c r="E15" i="2"/>
  <c r="E38" i="2" s="1"/>
  <c r="D15" i="2"/>
  <c r="D38" i="2" s="1"/>
  <c r="C15" i="2"/>
  <c r="C38" i="2" s="1"/>
  <c r="C41" i="2" s="1"/>
  <c r="B14" i="2"/>
  <c r="B15" i="2" s="1"/>
  <c r="B38" i="2" s="1"/>
  <c r="F7" i="2"/>
  <c r="E7" i="2"/>
  <c r="D7" i="2"/>
  <c r="C7" i="2"/>
  <c r="B7" i="2"/>
  <c r="B41" i="2" l="1"/>
  <c r="D41" i="2"/>
  <c r="F41" i="2"/>
  <c r="E41" i="2"/>
  <c r="B41" i="3"/>
  <c r="G24" i="5"/>
  <c r="F43" i="2"/>
  <c r="C41" i="3"/>
  <c r="C43" i="3" s="1"/>
</calcChain>
</file>

<file path=xl/sharedStrings.xml><?xml version="1.0" encoding="utf-8"?>
<sst xmlns="http://schemas.openxmlformats.org/spreadsheetml/2006/main" count="183" uniqueCount="85">
  <si>
    <t>Dieses Dokument wurde aus Numbers exportiert und jede Tabelle in ein Excel-Arbeitsblatt umgewandelt. Alle anderen Objekte der einzelnen Numbers-Blätter wurden auf eigene Arbeitsblätter übertragen. Beachte, dass die Formelberechnungen in Excel möglicherweise anders sind.</t>
  </si>
  <si>
    <t>Name des Numbers-Blatts</t>
  </si>
  <si>
    <t>Numbers-Tabellenname</t>
  </si>
  <si>
    <t>Name des Excel-Arbeitsblatts</t>
  </si>
  <si>
    <t>Ansatz</t>
  </si>
  <si>
    <t>Tabelle 1</t>
  </si>
  <si>
    <t>Abschluss im Wintersemester 2020-21 und Ansatz Sommersemester 2021</t>
  </si>
  <si>
    <t>Bestandsaufnahme:</t>
  </si>
  <si>
    <t>24.08.20</t>
  </si>
  <si>
    <t>Barkasse:</t>
  </si>
  <si>
    <t>Handkasse:</t>
  </si>
  <si>
    <t>Girokonto:</t>
  </si>
  <si>
    <t>Summe:</t>
  </si>
  <si>
    <t>Oikocredit-Anteile:</t>
  </si>
  <si>
    <t>I. Erträge:</t>
  </si>
  <si>
    <t>SoSe 19/20</t>
  </si>
  <si>
    <t>Ansatz WiSe 20/21</t>
  </si>
  <si>
    <t>Abschluss WiSe 20/21</t>
  </si>
  <si>
    <t>Ansatz SoSe21</t>
  </si>
  <si>
    <t>laufendes SoSe21</t>
  </si>
  <si>
    <t>Listengelder</t>
  </si>
  <si>
    <t>Geschäftstätigkeit AStA</t>
  </si>
  <si>
    <t>II. Aufwendung Referate:</t>
  </si>
  <si>
    <t>Auslandsreferat</t>
  </si>
  <si>
    <t>Externenreferat</t>
  </si>
  <si>
    <t>Finanzreferat</t>
  </si>
  <si>
    <t>Frösch - Referat</t>
  </si>
  <si>
    <t>Gleichstellungsreferat</t>
  </si>
  <si>
    <t>Inforeferat</t>
  </si>
  <si>
    <t>Internenreferat</t>
  </si>
  <si>
    <t>Konventspräsidium</t>
  </si>
  <si>
    <t>Kulturreferat</t>
  </si>
  <si>
    <t>Senat</t>
  </si>
  <si>
    <t>Sportreferat</t>
  </si>
  <si>
    <t>III. Sonstige Aufwendungen</t>
  </si>
  <si>
    <t>Spenden</t>
  </si>
  <si>
    <t>Oikocredit</t>
  </si>
  <si>
    <t>Jahresgebühr EC-Karte</t>
  </si>
  <si>
    <t>SETh</t>
  </si>
  <si>
    <t>Summe</t>
  </si>
  <si>
    <t>I. Erträge</t>
  </si>
  <si>
    <t>II. Aufwendung Referate</t>
  </si>
  <si>
    <t>Bestandsmehrung/minderung:</t>
  </si>
  <si>
    <t>Zwischenbericht</t>
  </si>
  <si>
    <t>Zwischenbericht SoSe21</t>
  </si>
  <si>
    <t>heute</t>
  </si>
  <si>
    <t>Aktueller Stand:</t>
  </si>
  <si>
    <t>Einnahmen</t>
  </si>
  <si>
    <t>Geschäftstätigkeit des AStAs im Wintersemester 2019/20</t>
  </si>
  <si>
    <t>Zweck</t>
  </si>
  <si>
    <t>Datum</t>
  </si>
  <si>
    <t>Referat</t>
  </si>
  <si>
    <t>E/A</t>
  </si>
  <si>
    <t>Nr.</t>
  </si>
  <si>
    <t>Bar/Konto</t>
  </si>
  <si>
    <t>Betrag</t>
  </si>
  <si>
    <t>T-Shirt Verkauf</t>
  </si>
  <si>
    <t>E</t>
  </si>
  <si>
    <t>1</t>
  </si>
  <si>
    <t>Bar</t>
  </si>
  <si>
    <t>2</t>
  </si>
  <si>
    <t>Einnahmen Fair-O-Mat</t>
  </si>
  <si>
    <t>3</t>
  </si>
  <si>
    <t>Konto-Einnahmen</t>
  </si>
  <si>
    <t>Verkauf Fair-O-Mat</t>
  </si>
  <si>
    <t>FrÖSch</t>
  </si>
  <si>
    <t>4</t>
  </si>
  <si>
    <t>Konto</t>
  </si>
  <si>
    <t>Bargeld durch Abhebungen</t>
  </si>
  <si>
    <t>Ausgaben</t>
  </si>
  <si>
    <t>Ausgaben des AStAs im Sommersemester 2021</t>
  </si>
  <si>
    <t>Konto-Ausgaben</t>
  </si>
  <si>
    <t>Abschluss 30.06.2021</t>
  </si>
  <si>
    <t>Finanzen</t>
  </si>
  <si>
    <t>A</t>
  </si>
  <si>
    <t>Für Kassenprüfung: 31.03.2021 Kontoführungsgebühren WiSe 20/21</t>
  </si>
  <si>
    <t>Reparatur Fair-O-Mat</t>
  </si>
  <si>
    <t>Debitkarte Tim Germund</t>
  </si>
  <si>
    <t xml:space="preserve">Konto </t>
  </si>
  <si>
    <t>Kontoauszug fehlt!</t>
  </si>
  <si>
    <t>Einkauf Weltladen Wuppertal, Geschenke</t>
  </si>
  <si>
    <t>Abschluss 29.09.2021</t>
  </si>
  <si>
    <t>"KiHo-Ball"</t>
  </si>
  <si>
    <t>WiSe 2021/2022</t>
  </si>
  <si>
    <t>nichts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</si>
</sst>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 &quot;* #,##0.00&quot; € &quot;;&quot;-&quot;* #,##0.00&quot; € &quot;;&quot; &quot;* &quot;-&quot;??&quot; € &quot;"/>
    <numFmt numFmtId="165" formatCode="dd&quot;.&quot;mm&quot;.&quot;yy"/>
    <numFmt numFmtId="166" formatCode="&quot; &quot;[$€-2]* #,##0.00&quot; &quot;;&quot; &quot;[$€-2]* \(#,##0.00&quot;) &quot;;&quot; &quot;[$€-2]* &quot;-&quot;??"/>
    <numFmt numFmtId="167" formatCode="&quot; &quot;* #,##0.00&quot; &quot;[$€-2]&quot; &quot;;&quot;-&quot;* #,##0.00&quot; &quot;[$€-2]&quot; &quot;;&quot; &quot;* &quot;-&quot;??&quot; &quot;[$€-2]&quot; &quot;"/>
    <numFmt numFmtId="168" formatCode="_-[$€-2]* #,##0.00_-;_-[$€-2]* \(#,##0.00\)_-;_-[$€-2]* &quot;-&quot;??;_-@_-"/>
    <numFmt numFmtId="169" formatCode="[$€-2]&quot; &quot;#,##0.00"/>
    <numFmt numFmtId="170" formatCode="#,##0.00&quot; €&quot;"/>
    <numFmt numFmtId="171" formatCode="dd\.mm\.yy"/>
    <numFmt numFmtId="172" formatCode="dd\.mm\.yyyy"/>
  </numFmts>
  <fonts count="13" x14ac:knownFonts="1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u/>
      <sz val="12"/>
      <color indexed="11"/>
      <name val="Calibri"/>
    </font>
    <font>
      <b/>
      <i/>
      <sz val="10"/>
      <color indexed="8"/>
      <name val="Calibri"/>
    </font>
    <font>
      <b/>
      <sz val="10"/>
      <color indexed="8"/>
      <name val="Calibri"/>
    </font>
    <font>
      <sz val="10"/>
      <color indexed="8"/>
      <name val="Calibri"/>
    </font>
    <font>
      <b/>
      <i/>
      <sz val="11"/>
      <color indexed="8"/>
      <name val="Calibri"/>
    </font>
    <font>
      <b/>
      <i/>
      <sz val="16"/>
      <color indexed="8"/>
      <name val="Calibri"/>
    </font>
    <font>
      <b/>
      <i/>
      <sz val="14"/>
      <color indexed="8"/>
      <name val="Calibri"/>
    </font>
    <font>
      <b/>
      <i/>
      <sz val="12"/>
      <color indexed="8"/>
      <name val="Calibri"/>
    </font>
    <font>
      <b/>
      <sz val="11"/>
      <color indexed="8"/>
      <name val="Calibri"/>
    </font>
    <font>
      <sz val="13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109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medium">
        <color indexed="8"/>
      </right>
      <top style="medium">
        <color indexed="8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8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4"/>
      </right>
      <top style="medium">
        <color indexed="8"/>
      </top>
      <bottom style="thin">
        <color indexed="13"/>
      </bottom>
      <diagonal/>
    </border>
    <border>
      <left style="thin">
        <color indexed="14"/>
      </left>
      <right style="medium">
        <color indexed="8"/>
      </right>
      <top style="medium">
        <color indexed="8"/>
      </top>
      <bottom style="thin">
        <color indexed="1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4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  <diagonal/>
    </border>
    <border>
      <left style="thin">
        <color indexed="14"/>
      </left>
      <right style="medium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medium">
        <color indexed="8"/>
      </right>
      <top style="thin">
        <color indexed="1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5"/>
      </right>
      <top style="thin">
        <color indexed="8"/>
      </top>
      <bottom style="thin">
        <color indexed="14"/>
      </bottom>
      <diagonal/>
    </border>
    <border>
      <left style="thin">
        <color indexed="15"/>
      </left>
      <right style="thin">
        <color indexed="13"/>
      </right>
      <top style="thin">
        <color indexed="8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8"/>
      </right>
      <top style="thin">
        <color indexed="13"/>
      </top>
      <bottom style="thin">
        <color indexed="14"/>
      </bottom>
      <diagonal/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4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4"/>
      </right>
      <top style="medium">
        <color indexed="8"/>
      </top>
      <bottom style="thin">
        <color indexed="13"/>
      </bottom>
      <diagonal/>
    </border>
    <border>
      <left style="thin">
        <color indexed="14"/>
      </left>
      <right style="thin">
        <color indexed="14"/>
      </right>
      <top style="medium">
        <color indexed="8"/>
      </top>
      <bottom style="thin">
        <color indexed="14"/>
      </bottom>
      <diagonal/>
    </border>
    <border>
      <left style="thin">
        <color indexed="14"/>
      </left>
      <right style="thin">
        <color indexed="8"/>
      </right>
      <top style="medium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thin">
        <color indexed="1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4"/>
      </bottom>
      <diagonal/>
    </border>
    <border>
      <left style="medium">
        <color indexed="8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1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3"/>
      </bottom>
      <diagonal/>
    </border>
    <border>
      <left style="thin">
        <color indexed="8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medium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4"/>
      </bottom>
      <diagonal/>
    </border>
    <border>
      <left style="thin">
        <color indexed="8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4"/>
      </bottom>
      <diagonal/>
    </border>
    <border>
      <left style="thin">
        <color indexed="8"/>
      </left>
      <right style="thin">
        <color indexed="14"/>
      </right>
      <top style="thin">
        <color indexed="14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/>
      <top style="thin">
        <color indexed="13"/>
      </top>
      <bottom style="thin">
        <color indexed="13"/>
      </bottom>
      <diagonal/>
    </border>
    <border>
      <left/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13"/>
      </bottom>
      <diagonal/>
    </border>
    <border>
      <left/>
      <right/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3"/>
      </bottom>
      <diagonal/>
    </border>
    <border>
      <left style="medium">
        <color indexed="8"/>
      </left>
      <right/>
      <top style="thin">
        <color indexed="13"/>
      </top>
      <bottom style="thin">
        <color indexed="13"/>
      </bottom>
      <diagonal/>
    </border>
    <border>
      <left/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horizontal="left"/>
    </xf>
  </cellStyleXfs>
  <cellXfs count="218"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0" borderId="0" xfId="0" applyNumberFormat="1" applyFont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164" fontId="0" fillId="4" borderId="2" xfId="0" applyNumberFormat="1" applyFont="1" applyFill="1" applyBorder="1" applyAlignment="1">
      <alignment horizontal="left"/>
    </xf>
    <xf numFmtId="49" fontId="4" fillId="4" borderId="3" xfId="0" applyNumberFormat="1" applyFont="1" applyFill="1" applyBorder="1" applyAlignment="1">
      <alignment horizontal="left"/>
    </xf>
    <xf numFmtId="49" fontId="4" fillId="4" borderId="4" xfId="0" applyNumberFormat="1" applyFont="1" applyFill="1" applyBorder="1" applyAlignment="1">
      <alignment horizontal="left"/>
    </xf>
    <xf numFmtId="165" fontId="4" fillId="4" borderId="4" xfId="0" applyNumberFormat="1" applyFont="1" applyFill="1" applyBorder="1" applyAlignment="1">
      <alignment horizontal="left"/>
    </xf>
    <xf numFmtId="49" fontId="0" fillId="4" borderId="5" xfId="0" applyNumberFormat="1" applyFont="1" applyFill="1" applyBorder="1" applyAlignment="1">
      <alignment horizontal="left"/>
    </xf>
    <xf numFmtId="166" fontId="0" fillId="4" borderId="6" xfId="0" applyNumberFormat="1" applyFont="1" applyFill="1" applyBorder="1" applyAlignment="1">
      <alignment horizontal="left"/>
    </xf>
    <xf numFmtId="166" fontId="0" fillId="4" borderId="7" xfId="0" applyNumberFormat="1" applyFont="1" applyFill="1" applyBorder="1" applyAlignment="1">
      <alignment horizontal="left"/>
    </xf>
    <xf numFmtId="49" fontId="0" fillId="4" borderId="8" xfId="0" applyNumberFormat="1" applyFont="1" applyFill="1" applyBorder="1" applyAlignment="1">
      <alignment horizontal="left"/>
    </xf>
    <xf numFmtId="166" fontId="0" fillId="4" borderId="1" xfId="0" applyNumberFormat="1" applyFont="1" applyFill="1" applyBorder="1" applyAlignment="1">
      <alignment horizontal="left"/>
    </xf>
    <xf numFmtId="166" fontId="0" fillId="4" borderId="9" xfId="0" applyNumberFormat="1" applyFont="1" applyFill="1" applyBorder="1" applyAlignment="1">
      <alignment horizontal="left"/>
    </xf>
    <xf numFmtId="49" fontId="0" fillId="4" borderId="10" xfId="0" applyNumberFormat="1" applyFont="1" applyFill="1" applyBorder="1" applyAlignment="1">
      <alignment horizontal="left"/>
    </xf>
    <xf numFmtId="166" fontId="0" fillId="4" borderId="11" xfId="0" applyNumberFormat="1" applyFont="1" applyFill="1" applyBorder="1" applyAlignment="1">
      <alignment horizontal="left"/>
    </xf>
    <xf numFmtId="166" fontId="0" fillId="4" borderId="12" xfId="0" applyNumberFormat="1" applyFont="1" applyFill="1" applyBorder="1" applyAlignment="1">
      <alignment horizontal="left"/>
    </xf>
    <xf numFmtId="49" fontId="4" fillId="4" borderId="13" xfId="0" applyNumberFormat="1" applyFont="1" applyFill="1" applyBorder="1" applyAlignment="1">
      <alignment horizontal="left"/>
    </xf>
    <xf numFmtId="166" fontId="5" fillId="4" borderId="14" xfId="0" applyNumberFormat="1" applyFont="1" applyFill="1" applyBorder="1" applyAlignment="1">
      <alignment horizontal="left"/>
    </xf>
    <xf numFmtId="166" fontId="0" fillId="4" borderId="14" xfId="0" applyNumberFormat="1" applyFont="1" applyFill="1" applyBorder="1" applyAlignment="1">
      <alignment horizontal="left"/>
    </xf>
    <xf numFmtId="166" fontId="0" fillId="4" borderId="15" xfId="0" applyNumberFormat="1" applyFont="1" applyFill="1" applyBorder="1" applyAlignment="1">
      <alignment horizontal="left"/>
    </xf>
    <xf numFmtId="166" fontId="0" fillId="4" borderId="16" xfId="0" applyNumberFormat="1" applyFont="1" applyFill="1" applyBorder="1" applyAlignment="1">
      <alignment horizontal="left"/>
    </xf>
    <xf numFmtId="167" fontId="4" fillId="4" borderId="6" xfId="0" applyNumberFormat="1" applyFont="1" applyFill="1" applyBorder="1" applyAlignment="1">
      <alignment horizontal="left"/>
    </xf>
    <xf numFmtId="164" fontId="0" fillId="4" borderId="4" xfId="0" applyNumberFormat="1" applyFont="1" applyFill="1" applyBorder="1" applyAlignment="1">
      <alignment horizontal="left"/>
    </xf>
    <xf numFmtId="166" fontId="0" fillId="4" borderId="4" xfId="0" applyNumberFormat="1" applyFont="1" applyFill="1" applyBorder="1" applyAlignment="1">
      <alignment horizontal="left"/>
    </xf>
    <xf numFmtId="49" fontId="6" fillId="4" borderId="1" xfId="0" applyNumberFormat="1" applyFont="1" applyFill="1" applyBorder="1" applyAlignment="1">
      <alignment horizontal="left"/>
    </xf>
    <xf numFmtId="168" fontId="0" fillId="4" borderId="6" xfId="0" applyNumberFormat="1" applyFont="1" applyFill="1" applyBorder="1" applyAlignment="1">
      <alignment horizontal="left"/>
    </xf>
    <xf numFmtId="49" fontId="6" fillId="4" borderId="17" xfId="0" applyNumberFormat="1" applyFont="1" applyFill="1" applyBorder="1" applyAlignment="1">
      <alignment horizontal="right"/>
    </xf>
    <xf numFmtId="167" fontId="4" fillId="4" borderId="1" xfId="0" applyNumberFormat="1" applyFont="1" applyFill="1" applyBorder="1" applyAlignment="1">
      <alignment horizontal="left"/>
    </xf>
    <xf numFmtId="0" fontId="0" fillId="4" borderId="18" xfId="0" applyFont="1" applyFill="1" applyBorder="1" applyAlignment="1">
      <alignment horizontal="left"/>
    </xf>
    <xf numFmtId="167" fontId="4" fillId="4" borderId="2" xfId="0" applyNumberFormat="1" applyFont="1" applyFill="1" applyBorder="1" applyAlignment="1">
      <alignment horizontal="left"/>
    </xf>
    <xf numFmtId="0" fontId="0" fillId="4" borderId="19" xfId="0" applyFont="1" applyFill="1" applyBorder="1" applyAlignment="1">
      <alignment horizontal="left"/>
    </xf>
    <xf numFmtId="49" fontId="4" fillId="4" borderId="20" xfId="0" applyNumberFormat="1" applyFont="1" applyFill="1" applyBorder="1" applyAlignment="1">
      <alignment horizontal="left"/>
    </xf>
    <xf numFmtId="49" fontId="4" fillId="4" borderId="21" xfId="0" applyNumberFormat="1" applyFont="1" applyFill="1" applyBorder="1" applyAlignment="1">
      <alignment horizontal="left"/>
    </xf>
    <xf numFmtId="49" fontId="4" fillId="4" borderId="22" xfId="0" applyNumberFormat="1" applyFont="1" applyFill="1" applyBorder="1" applyAlignment="1">
      <alignment horizontal="left"/>
    </xf>
    <xf numFmtId="49" fontId="4" fillId="4" borderId="23" xfId="0" applyNumberFormat="1" applyFont="1" applyFill="1" applyBorder="1" applyAlignment="1">
      <alignment horizontal="left"/>
    </xf>
    <xf numFmtId="49" fontId="7" fillId="4" borderId="23" xfId="0" applyNumberFormat="1" applyFont="1" applyFill="1" applyBorder="1" applyAlignment="1">
      <alignment horizontal="right"/>
    </xf>
    <xf numFmtId="166" fontId="0" fillId="4" borderId="24" xfId="0" applyNumberFormat="1" applyFont="1" applyFill="1" applyBorder="1" applyAlignment="1">
      <alignment horizontal="left"/>
    </xf>
    <xf numFmtId="166" fontId="0" fillId="4" borderId="25" xfId="0" applyNumberFormat="1" applyFont="1" applyFill="1" applyBorder="1" applyAlignment="1">
      <alignment horizontal="left"/>
    </xf>
    <xf numFmtId="166" fontId="0" fillId="4" borderId="26" xfId="0" applyNumberFormat="1" applyFont="1" applyFill="1" applyBorder="1" applyAlignment="1">
      <alignment horizontal="left"/>
    </xf>
    <xf numFmtId="166" fontId="0" fillId="4" borderId="27" xfId="0" applyNumberFormat="1" applyFont="1" applyFill="1" applyBorder="1" applyAlignment="1">
      <alignment horizontal="left"/>
    </xf>
    <xf numFmtId="166" fontId="0" fillId="4" borderId="28" xfId="0" applyNumberFormat="1" applyFont="1" applyFill="1" applyBorder="1" applyAlignment="1">
      <alignment horizontal="left"/>
    </xf>
    <xf numFmtId="168" fontId="0" fillId="4" borderId="2" xfId="0" applyNumberFormat="1" applyFont="1" applyFill="1" applyBorder="1" applyAlignment="1">
      <alignment horizontal="left"/>
    </xf>
    <xf numFmtId="168" fontId="0" fillId="4" borderId="29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left"/>
    </xf>
    <xf numFmtId="168" fontId="0" fillId="4" borderId="7" xfId="0" applyNumberFormat="1" applyFont="1" applyFill="1" applyBorder="1" applyAlignment="1">
      <alignment horizontal="left"/>
    </xf>
    <xf numFmtId="164" fontId="0" fillId="4" borderId="23" xfId="0" applyNumberFormat="1" applyFont="1" applyFill="1" applyBorder="1" applyAlignment="1">
      <alignment horizontal="left"/>
    </xf>
    <xf numFmtId="166" fontId="0" fillId="4" borderId="30" xfId="0" applyNumberFormat="1" applyFont="1" applyFill="1" applyBorder="1" applyAlignment="1">
      <alignment horizontal="left"/>
    </xf>
    <xf numFmtId="166" fontId="0" fillId="4" borderId="31" xfId="0" applyNumberFormat="1" applyFont="1" applyFill="1" applyBorder="1" applyAlignment="1">
      <alignment horizontal="left"/>
    </xf>
    <xf numFmtId="166" fontId="0" fillId="4" borderId="32" xfId="0" applyNumberFormat="1" applyFont="1" applyFill="1" applyBorder="1" applyAlignment="1">
      <alignment horizontal="left"/>
    </xf>
    <xf numFmtId="168" fontId="5" fillId="4" borderId="14" xfId="0" applyNumberFormat="1" applyFont="1" applyFill="1" applyBorder="1" applyAlignment="1"/>
    <xf numFmtId="168" fontId="5" fillId="4" borderId="33" xfId="0" applyNumberFormat="1" applyFont="1" applyFill="1" applyBorder="1" applyAlignment="1"/>
    <xf numFmtId="0" fontId="0" fillId="4" borderId="6" xfId="0" applyFont="1" applyFill="1" applyBorder="1" applyAlignment="1">
      <alignment horizontal="left"/>
    </xf>
    <xf numFmtId="0" fontId="0" fillId="4" borderId="34" xfId="0" applyFont="1" applyFill="1" applyBorder="1" applyAlignment="1">
      <alignment horizontal="left"/>
    </xf>
    <xf numFmtId="49" fontId="6" fillId="4" borderId="5" xfId="0" applyNumberFormat="1" applyFont="1" applyFill="1" applyBorder="1" applyAlignment="1">
      <alignment horizontal="left"/>
    </xf>
    <xf numFmtId="49" fontId="6" fillId="4" borderId="8" xfId="0" applyNumberFormat="1" applyFont="1" applyFill="1" applyBorder="1" applyAlignment="1">
      <alignment horizontal="left"/>
    </xf>
    <xf numFmtId="168" fontId="0" fillId="4" borderId="1" xfId="0" applyNumberFormat="1" applyFont="1" applyFill="1" applyBorder="1" applyAlignment="1">
      <alignment horizontal="left"/>
    </xf>
    <xf numFmtId="167" fontId="6" fillId="4" borderId="6" xfId="0" applyNumberFormat="1" applyFont="1" applyFill="1" applyBorder="1" applyAlignment="1">
      <alignment horizontal="center"/>
    </xf>
    <xf numFmtId="0" fontId="0" fillId="4" borderId="17" xfId="0" applyFont="1" applyFill="1" applyBorder="1" applyAlignment="1">
      <alignment horizontal="left"/>
    </xf>
    <xf numFmtId="167" fontId="6" fillId="4" borderId="1" xfId="0" applyNumberFormat="1" applyFont="1" applyFill="1" applyBorder="1" applyAlignment="1">
      <alignment horizontal="center"/>
    </xf>
    <xf numFmtId="166" fontId="0" fillId="4" borderId="18" xfId="0" applyNumberFormat="1" applyFont="1" applyFill="1" applyBorder="1" applyAlignment="1">
      <alignment horizontal="left"/>
    </xf>
    <xf numFmtId="49" fontId="0" fillId="4" borderId="1" xfId="0" applyNumberFormat="1" applyFont="1" applyFill="1" applyBorder="1" applyAlignment="1">
      <alignment horizontal="left"/>
    </xf>
    <xf numFmtId="49" fontId="0" fillId="4" borderId="11" xfId="0" applyNumberFormat="1" applyFont="1" applyFill="1" applyBorder="1" applyAlignment="1">
      <alignment horizontal="left"/>
    </xf>
    <xf numFmtId="168" fontId="0" fillId="4" borderId="11" xfId="0" applyNumberFormat="1" applyFont="1" applyFill="1" applyBorder="1" applyAlignment="1">
      <alignment horizontal="left"/>
    </xf>
    <xf numFmtId="49" fontId="4" fillId="4" borderId="35" xfId="0" applyNumberFormat="1" applyFont="1" applyFill="1" applyBorder="1" applyAlignment="1">
      <alignment horizontal="left"/>
    </xf>
    <xf numFmtId="166" fontId="0" fillId="4" borderId="36" xfId="0" applyNumberFormat="1" applyFont="1" applyFill="1" applyBorder="1" applyAlignment="1">
      <alignment horizontal="left"/>
    </xf>
    <xf numFmtId="166" fontId="5" fillId="4" borderId="37" xfId="0" applyNumberFormat="1" applyFont="1" applyFill="1" applyBorder="1" applyAlignment="1"/>
    <xf numFmtId="166" fontId="5" fillId="4" borderId="38" xfId="0" applyNumberFormat="1" applyFont="1" applyFill="1" applyBorder="1" applyAlignment="1"/>
    <xf numFmtId="49" fontId="4" fillId="4" borderId="39" xfId="0" applyNumberFormat="1" applyFont="1" applyFill="1" applyBorder="1" applyAlignment="1">
      <alignment horizontal="left"/>
    </xf>
    <xf numFmtId="0" fontId="0" fillId="4" borderId="39" xfId="0" applyFont="1" applyFill="1" applyBorder="1" applyAlignment="1">
      <alignment horizontal="left"/>
    </xf>
    <xf numFmtId="166" fontId="5" fillId="4" borderId="39" xfId="0" applyNumberFormat="1" applyFont="1" applyFill="1" applyBorder="1" applyAlignment="1"/>
    <xf numFmtId="0" fontId="0" fillId="4" borderId="40" xfId="0" applyFont="1" applyFill="1" applyBorder="1" applyAlignment="1">
      <alignment horizontal="left"/>
    </xf>
    <xf numFmtId="49" fontId="4" fillId="4" borderId="27" xfId="0" applyNumberFormat="1" applyFont="1" applyFill="1" applyBorder="1" applyAlignment="1">
      <alignment horizontal="left"/>
    </xf>
    <xf numFmtId="169" fontId="0" fillId="4" borderId="39" xfId="0" applyNumberFormat="1" applyFont="1" applyFill="1" applyBorder="1" applyAlignment="1">
      <alignment horizontal="left"/>
    </xf>
    <xf numFmtId="166" fontId="5" fillId="4" borderId="41" xfId="0" applyNumberFormat="1" applyFont="1" applyFill="1" applyBorder="1" applyAlignment="1"/>
    <xf numFmtId="166" fontId="5" fillId="4" borderId="42" xfId="0" applyNumberFormat="1" applyFont="1" applyFill="1" applyBorder="1" applyAlignment="1"/>
    <xf numFmtId="166" fontId="5" fillId="4" borderId="27" xfId="0" applyNumberFormat="1" applyFont="1" applyFill="1" applyBorder="1" applyAlignment="1"/>
    <xf numFmtId="169" fontId="0" fillId="4" borderId="43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 horizontal="left"/>
    </xf>
    <xf numFmtId="49" fontId="8" fillId="4" borderId="44" xfId="0" applyNumberFormat="1" applyFont="1" applyFill="1" applyBorder="1" applyAlignment="1">
      <alignment horizontal="left"/>
    </xf>
    <xf numFmtId="0" fontId="0" fillId="4" borderId="38" xfId="0" applyFont="1" applyFill="1" applyBorder="1" applyAlignment="1">
      <alignment horizontal="left"/>
    </xf>
    <xf numFmtId="0" fontId="0" fillId="4" borderId="45" xfId="0" applyFont="1" applyFill="1" applyBorder="1" applyAlignment="1">
      <alignment horizontal="left"/>
    </xf>
    <xf numFmtId="0" fontId="0" fillId="4" borderId="46" xfId="0" applyFont="1" applyFill="1" applyBorder="1" applyAlignment="1">
      <alignment horizontal="left"/>
    </xf>
    <xf numFmtId="164" fontId="0" fillId="4" borderId="19" xfId="0" applyNumberFormat="1" applyFont="1" applyFill="1" applyBorder="1" applyAlignment="1">
      <alignment horizontal="left"/>
    </xf>
    <xf numFmtId="49" fontId="9" fillId="4" borderId="3" xfId="0" applyNumberFormat="1" applyFont="1" applyFill="1" applyBorder="1" applyAlignment="1">
      <alignment horizontal="left"/>
    </xf>
    <xf numFmtId="165" fontId="9" fillId="4" borderId="20" xfId="0" applyNumberFormat="1" applyFont="1" applyFill="1" applyBorder="1" applyAlignment="1">
      <alignment horizontal="left"/>
    </xf>
    <xf numFmtId="49" fontId="9" fillId="4" borderId="21" xfId="0" applyNumberFormat="1" applyFont="1" applyFill="1" applyBorder="1" applyAlignment="1">
      <alignment horizontal="left"/>
    </xf>
    <xf numFmtId="49" fontId="10" fillId="4" borderId="47" xfId="0" applyNumberFormat="1" applyFont="1" applyFill="1" applyBorder="1" applyAlignment="1">
      <alignment horizontal="left"/>
    </xf>
    <xf numFmtId="166" fontId="0" fillId="4" borderId="48" xfId="0" applyNumberFormat="1" applyFont="1" applyFill="1" applyBorder="1" applyAlignment="1">
      <alignment horizontal="left"/>
    </xf>
    <xf numFmtId="167" fontId="10" fillId="4" borderId="49" xfId="0" applyNumberFormat="1" applyFont="1" applyFill="1" applyBorder="1" applyAlignment="1">
      <alignment horizontal="left"/>
    </xf>
    <xf numFmtId="166" fontId="0" fillId="4" borderId="50" xfId="0" applyNumberFormat="1" applyFont="1" applyFill="1" applyBorder="1" applyAlignment="1">
      <alignment horizontal="left"/>
    </xf>
    <xf numFmtId="164" fontId="0" fillId="4" borderId="51" xfId="0" applyNumberFormat="1" applyFont="1" applyFill="1" applyBorder="1" applyAlignment="1">
      <alignment horizontal="left"/>
    </xf>
    <xf numFmtId="49" fontId="0" fillId="4" borderId="52" xfId="0" applyNumberFormat="1" applyFont="1" applyFill="1" applyBorder="1" applyAlignment="1">
      <alignment horizontal="left"/>
    </xf>
    <xf numFmtId="166" fontId="0" fillId="4" borderId="42" xfId="0" applyNumberFormat="1" applyFont="1" applyFill="1" applyBorder="1" applyAlignment="1">
      <alignment horizontal="left"/>
    </xf>
    <xf numFmtId="49" fontId="6" fillId="4" borderId="18" xfId="0" applyNumberFormat="1" applyFont="1" applyFill="1" applyBorder="1" applyAlignment="1">
      <alignment horizontal="right"/>
    </xf>
    <xf numFmtId="167" fontId="10" fillId="4" borderId="52" xfId="0" applyNumberFormat="1" applyFont="1" applyFill="1" applyBorder="1" applyAlignment="1">
      <alignment horizontal="left"/>
    </xf>
    <xf numFmtId="167" fontId="10" fillId="4" borderId="46" xfId="0" applyNumberFormat="1" applyFont="1" applyFill="1" applyBorder="1" applyAlignment="1">
      <alignment horizontal="left"/>
    </xf>
    <xf numFmtId="49" fontId="9" fillId="4" borderId="53" xfId="0" applyNumberFormat="1" applyFont="1" applyFill="1" applyBorder="1" applyAlignment="1">
      <alignment horizontal="left"/>
    </xf>
    <xf numFmtId="49" fontId="7" fillId="4" borderId="22" xfId="0" applyNumberFormat="1" applyFont="1" applyFill="1" applyBorder="1" applyAlignment="1">
      <alignment horizontal="right"/>
    </xf>
    <xf numFmtId="49" fontId="0" fillId="4" borderId="54" xfId="0" applyNumberFormat="1" applyFont="1" applyFill="1" applyBorder="1" applyAlignment="1">
      <alignment horizontal="left"/>
    </xf>
    <xf numFmtId="166" fontId="0" fillId="4" borderId="17" xfId="0" applyNumberFormat="1" applyFont="1" applyFill="1" applyBorder="1" applyAlignment="1">
      <alignment horizontal="left"/>
    </xf>
    <xf numFmtId="166" fontId="0" fillId="4" borderId="55" xfId="0" applyNumberFormat="1" applyFont="1" applyFill="1" applyBorder="1" applyAlignment="1">
      <alignment horizontal="left"/>
    </xf>
    <xf numFmtId="49" fontId="0" fillId="4" borderId="56" xfId="0" applyNumberFormat="1" applyFont="1" applyFill="1" applyBorder="1" applyAlignment="1">
      <alignment horizontal="left"/>
    </xf>
    <xf numFmtId="166" fontId="0" fillId="4" borderId="57" xfId="0" applyNumberFormat="1" applyFont="1" applyFill="1" applyBorder="1" applyAlignment="1">
      <alignment horizontal="left"/>
    </xf>
    <xf numFmtId="49" fontId="10" fillId="4" borderId="58" xfId="0" applyNumberFormat="1" applyFont="1" applyFill="1" applyBorder="1" applyAlignment="1">
      <alignment horizontal="left"/>
    </xf>
    <xf numFmtId="168" fontId="0" fillId="4" borderId="20" xfId="0" applyNumberFormat="1" applyFont="1" applyFill="1" applyBorder="1" applyAlignment="1">
      <alignment horizontal="left"/>
    </xf>
    <xf numFmtId="164" fontId="0" fillId="4" borderId="22" xfId="0" applyNumberFormat="1" applyFont="1" applyFill="1" applyBorder="1" applyAlignment="1">
      <alignment horizontal="left"/>
    </xf>
    <xf numFmtId="166" fontId="0" fillId="4" borderId="59" xfId="0" applyNumberFormat="1" applyFont="1" applyFill="1" applyBorder="1" applyAlignment="1">
      <alignment horizontal="left"/>
    </xf>
    <xf numFmtId="166" fontId="0" fillId="4" borderId="60" xfId="0" applyNumberFormat="1" applyFont="1" applyFill="1" applyBorder="1" applyAlignment="1">
      <alignment horizontal="left"/>
    </xf>
    <xf numFmtId="166" fontId="0" fillId="4" borderId="61" xfId="0" applyNumberFormat="1" applyFont="1" applyFill="1" applyBorder="1" applyAlignment="1">
      <alignment horizontal="left"/>
    </xf>
    <xf numFmtId="166" fontId="0" fillId="4" borderId="62" xfId="0" applyNumberFormat="1" applyFont="1" applyFill="1" applyBorder="1" applyAlignment="1">
      <alignment horizontal="left"/>
    </xf>
    <xf numFmtId="49" fontId="10" fillId="4" borderId="13" xfId="0" applyNumberFormat="1" applyFont="1" applyFill="1" applyBorder="1" applyAlignment="1">
      <alignment horizontal="left"/>
    </xf>
    <xf numFmtId="168" fontId="0" fillId="4" borderId="4" xfId="0" applyNumberFormat="1" applyFont="1" applyFill="1" applyBorder="1" applyAlignment="1">
      <alignment horizontal="left"/>
    </xf>
    <xf numFmtId="167" fontId="0" fillId="4" borderId="63" xfId="0" applyNumberFormat="1" applyFont="1" applyFill="1" applyBorder="1" applyAlignment="1">
      <alignment horizontal="center"/>
    </xf>
    <xf numFmtId="167" fontId="0" fillId="4" borderId="52" xfId="0" applyNumberFormat="1" applyFont="1" applyFill="1" applyBorder="1" applyAlignment="1">
      <alignment horizontal="center"/>
    </xf>
    <xf numFmtId="49" fontId="0" fillId="4" borderId="64" xfId="0" applyNumberFormat="1" applyFont="1" applyFill="1" applyBorder="1" applyAlignment="1">
      <alignment horizontal="left"/>
    </xf>
    <xf numFmtId="49" fontId="10" fillId="4" borderId="65" xfId="0" applyNumberFormat="1" applyFont="1" applyFill="1" applyBorder="1" applyAlignment="1">
      <alignment horizontal="left"/>
    </xf>
    <xf numFmtId="0" fontId="0" fillId="4" borderId="66" xfId="0" applyFont="1" applyFill="1" applyBorder="1" applyAlignment="1">
      <alignment horizontal="left"/>
    </xf>
    <xf numFmtId="0" fontId="0" fillId="4" borderId="67" xfId="0" applyFont="1" applyFill="1" applyBorder="1" applyAlignment="1">
      <alignment horizontal="left"/>
    </xf>
    <xf numFmtId="49" fontId="11" fillId="4" borderId="68" xfId="0" applyNumberFormat="1" applyFont="1" applyFill="1" applyBorder="1" applyAlignment="1">
      <alignment horizontal="left"/>
    </xf>
    <xf numFmtId="166" fontId="11" fillId="4" borderId="69" xfId="0" applyNumberFormat="1" applyFont="1" applyFill="1" applyBorder="1" applyAlignment="1"/>
    <xf numFmtId="0" fontId="0" fillId="0" borderId="0" xfId="0" applyNumberFormat="1" applyFont="1" applyAlignment="1">
      <alignment horizontal="left"/>
    </xf>
    <xf numFmtId="49" fontId="8" fillId="4" borderId="70" xfId="0" applyNumberFormat="1" applyFont="1" applyFill="1" applyBorder="1" applyAlignment="1">
      <alignment horizontal="left"/>
    </xf>
    <xf numFmtId="14" fontId="0" fillId="4" borderId="71" xfId="0" applyNumberFormat="1" applyFont="1" applyFill="1" applyBorder="1" applyAlignment="1">
      <alignment horizontal="left"/>
    </xf>
    <xf numFmtId="0" fontId="0" fillId="4" borderId="71" xfId="0" applyFont="1" applyFill="1" applyBorder="1" applyAlignment="1">
      <alignment horizontal="left"/>
    </xf>
    <xf numFmtId="170" fontId="0" fillId="4" borderId="72" xfId="0" applyNumberFormat="1" applyFont="1" applyFill="1" applyBorder="1" applyAlignment="1">
      <alignment horizontal="left"/>
    </xf>
    <xf numFmtId="0" fontId="0" fillId="4" borderId="73" xfId="0" applyFont="1" applyFill="1" applyBorder="1" applyAlignment="1">
      <alignment horizontal="left"/>
    </xf>
    <xf numFmtId="0" fontId="0" fillId="4" borderId="74" xfId="0" applyFont="1" applyFill="1" applyBorder="1" applyAlignment="1">
      <alignment horizontal="left"/>
    </xf>
    <xf numFmtId="0" fontId="0" fillId="4" borderId="75" xfId="0" applyFont="1" applyFill="1" applyBorder="1" applyAlignment="1">
      <alignment horizontal="left"/>
    </xf>
    <xf numFmtId="0" fontId="0" fillId="4" borderId="76" xfId="0" applyFont="1" applyFill="1" applyBorder="1" applyAlignment="1">
      <alignment horizontal="left"/>
    </xf>
    <xf numFmtId="0" fontId="0" fillId="4" borderId="77" xfId="0" applyFont="1" applyFill="1" applyBorder="1" applyAlignment="1">
      <alignment horizontal="left"/>
    </xf>
    <xf numFmtId="0" fontId="0" fillId="4" borderId="78" xfId="0" applyFont="1" applyFill="1" applyBorder="1" applyAlignment="1">
      <alignment horizontal="left"/>
    </xf>
    <xf numFmtId="0" fontId="0" fillId="4" borderId="79" xfId="0" applyFont="1" applyFill="1" applyBorder="1" applyAlignment="1">
      <alignment horizontal="left"/>
    </xf>
    <xf numFmtId="0" fontId="0" fillId="4" borderId="80" xfId="0" applyFont="1" applyFill="1" applyBorder="1" applyAlignment="1">
      <alignment horizontal="left"/>
    </xf>
    <xf numFmtId="0" fontId="0" fillId="4" borderId="81" xfId="0" applyFont="1" applyFill="1" applyBorder="1" applyAlignment="1">
      <alignment horizontal="left"/>
    </xf>
    <xf numFmtId="0" fontId="0" fillId="4" borderId="82" xfId="0" applyFont="1" applyFill="1" applyBorder="1" applyAlignment="1">
      <alignment horizontal="left"/>
    </xf>
    <xf numFmtId="0" fontId="0" fillId="4" borderId="83" xfId="0" applyFont="1" applyFill="1" applyBorder="1" applyAlignment="1">
      <alignment horizontal="left"/>
    </xf>
    <xf numFmtId="0" fontId="0" fillId="4" borderId="84" xfId="0" applyFont="1" applyFill="1" applyBorder="1" applyAlignment="1">
      <alignment horizontal="left"/>
    </xf>
    <xf numFmtId="49" fontId="11" fillId="4" borderId="76" xfId="0" applyNumberFormat="1" applyFont="1" applyFill="1" applyBorder="1" applyAlignment="1">
      <alignment horizontal="left"/>
    </xf>
    <xf numFmtId="49" fontId="11" fillId="4" borderId="77" xfId="0" applyNumberFormat="1" applyFont="1" applyFill="1" applyBorder="1" applyAlignment="1">
      <alignment horizontal="left"/>
    </xf>
    <xf numFmtId="49" fontId="11" fillId="4" borderId="85" xfId="0" applyNumberFormat="1" applyFont="1" applyFill="1" applyBorder="1" applyAlignment="1">
      <alignment horizontal="left"/>
    </xf>
    <xf numFmtId="49" fontId="11" fillId="4" borderId="81" xfId="0" applyNumberFormat="1" applyFont="1" applyFill="1" applyBorder="1" applyAlignment="1">
      <alignment horizontal="left"/>
    </xf>
    <xf numFmtId="49" fontId="0" fillId="4" borderId="77" xfId="0" applyNumberFormat="1" applyFont="1" applyFill="1" applyBorder="1" applyAlignment="1">
      <alignment horizontal="left"/>
    </xf>
    <xf numFmtId="171" fontId="0" fillId="4" borderId="77" xfId="0" applyNumberFormat="1" applyFont="1" applyFill="1" applyBorder="1" applyAlignment="1">
      <alignment horizontal="left"/>
    </xf>
    <xf numFmtId="49" fontId="0" fillId="4" borderId="86" xfId="0" applyNumberFormat="1" applyFont="1" applyFill="1" applyBorder="1" applyAlignment="1">
      <alignment horizontal="left"/>
    </xf>
    <xf numFmtId="49" fontId="0" fillId="4" borderId="87" xfId="0" applyNumberFormat="1" applyFont="1" applyFill="1" applyBorder="1" applyAlignment="1">
      <alignment horizontal="left"/>
    </xf>
    <xf numFmtId="170" fontId="0" fillId="4" borderId="77" xfId="0" applyNumberFormat="1" applyFont="1" applyFill="1" applyBorder="1" applyAlignment="1">
      <alignment horizontal="left"/>
    </xf>
    <xf numFmtId="0" fontId="0" fillId="4" borderId="88" xfId="0" applyFont="1" applyFill="1" applyBorder="1" applyAlignment="1">
      <alignment horizontal="left"/>
    </xf>
    <xf numFmtId="0" fontId="11" fillId="4" borderId="77" xfId="0" applyFont="1" applyFill="1" applyBorder="1" applyAlignment="1">
      <alignment horizontal="left"/>
    </xf>
    <xf numFmtId="49" fontId="0" fillId="4" borderId="89" xfId="0" applyNumberFormat="1" applyFont="1" applyFill="1" applyBorder="1" applyAlignment="1">
      <alignment horizontal="left"/>
    </xf>
    <xf numFmtId="49" fontId="0" fillId="4" borderId="90" xfId="0" applyNumberFormat="1" applyFont="1" applyFill="1" applyBorder="1" applyAlignment="1">
      <alignment horizontal="left"/>
    </xf>
    <xf numFmtId="170" fontId="0" fillId="4" borderId="81" xfId="0" applyNumberFormat="1" applyFont="1" applyFill="1" applyBorder="1" applyAlignment="1">
      <alignment horizontal="left"/>
    </xf>
    <xf numFmtId="49" fontId="0" fillId="4" borderId="91" xfId="0" applyNumberFormat="1" applyFont="1" applyFill="1" applyBorder="1" applyAlignment="1">
      <alignment horizontal="left"/>
    </xf>
    <xf numFmtId="49" fontId="0" fillId="4" borderId="92" xfId="0" applyNumberFormat="1" applyFont="1" applyFill="1" applyBorder="1" applyAlignment="1">
      <alignment horizontal="left"/>
    </xf>
    <xf numFmtId="0" fontId="0" fillId="4" borderId="93" xfId="0" applyFont="1" applyFill="1" applyBorder="1" applyAlignment="1">
      <alignment horizontal="left"/>
    </xf>
    <xf numFmtId="0" fontId="0" fillId="4" borderId="94" xfId="0" applyFont="1" applyFill="1" applyBorder="1" applyAlignment="1">
      <alignment horizontal="left"/>
    </xf>
    <xf numFmtId="171" fontId="0" fillId="4" borderId="95" xfId="0" applyNumberFormat="1" applyFont="1" applyFill="1" applyBorder="1" applyAlignment="1">
      <alignment horizontal="left"/>
    </xf>
    <xf numFmtId="0" fontId="0" fillId="4" borderId="96" xfId="0" applyFont="1" applyFill="1" applyBorder="1" applyAlignment="1">
      <alignment horizontal="left"/>
    </xf>
    <xf numFmtId="0" fontId="0" fillId="4" borderId="97" xfId="0" applyFont="1" applyFill="1" applyBorder="1" applyAlignment="1">
      <alignment horizontal="left"/>
    </xf>
    <xf numFmtId="0" fontId="0" fillId="4" borderId="98" xfId="0" applyFont="1" applyFill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4" borderId="8" xfId="0" applyFont="1" applyFill="1" applyBorder="1" applyAlignment="1">
      <alignment horizontal="left"/>
    </xf>
    <xf numFmtId="0" fontId="0" fillId="4" borderId="99" xfId="0" applyFont="1" applyFill="1" applyBorder="1" applyAlignment="1">
      <alignment horizontal="left"/>
    </xf>
    <xf numFmtId="164" fontId="0" fillId="4" borderId="8" xfId="0" applyNumberFormat="1" applyFont="1" applyFill="1" applyBorder="1" applyAlignment="1">
      <alignment horizontal="left"/>
    </xf>
    <xf numFmtId="0" fontId="0" fillId="4" borderId="100" xfId="0" applyFont="1" applyFill="1" applyBorder="1" applyAlignment="1">
      <alignment horizontal="left"/>
    </xf>
    <xf numFmtId="170" fontId="0" fillId="4" borderId="8" xfId="0" applyNumberFormat="1" applyFont="1" applyFill="1" applyBorder="1" applyAlignment="1">
      <alignment horizontal="left"/>
    </xf>
    <xf numFmtId="14" fontId="0" fillId="4" borderId="77" xfId="0" applyNumberFormat="1" applyFont="1" applyFill="1" applyBorder="1" applyAlignment="1">
      <alignment horizontal="left"/>
    </xf>
    <xf numFmtId="0" fontId="0" fillId="4" borderId="101" xfId="0" applyFont="1" applyFill="1" applyBorder="1" applyAlignment="1">
      <alignment horizontal="left"/>
    </xf>
    <xf numFmtId="14" fontId="0" fillId="4" borderId="85" xfId="0" applyNumberFormat="1" applyFont="1" applyFill="1" applyBorder="1" applyAlignment="1">
      <alignment horizontal="left"/>
    </xf>
    <xf numFmtId="0" fontId="0" fillId="4" borderId="85" xfId="0" applyFont="1" applyFill="1" applyBorder="1" applyAlignment="1">
      <alignment horizontal="left"/>
    </xf>
    <xf numFmtId="49" fontId="0" fillId="4" borderId="85" xfId="0" applyNumberFormat="1" applyFont="1" applyFill="1" applyBorder="1" applyAlignment="1">
      <alignment horizontal="left"/>
    </xf>
    <xf numFmtId="170" fontId="0" fillId="4" borderId="102" xfId="0" applyNumberFormat="1" applyFont="1" applyFill="1" applyBorder="1" applyAlignment="1">
      <alignment horizontal="left"/>
    </xf>
    <xf numFmtId="0" fontId="0" fillId="4" borderId="103" xfId="0" applyFont="1" applyFill="1" applyBorder="1" applyAlignment="1">
      <alignment horizontal="left"/>
    </xf>
    <xf numFmtId="14" fontId="0" fillId="4" borderId="89" xfId="0" applyNumberFormat="1" applyFont="1" applyFill="1" applyBorder="1" applyAlignment="1">
      <alignment horizontal="left"/>
    </xf>
    <xf numFmtId="0" fontId="0" fillId="4" borderId="89" xfId="0" applyFont="1" applyFill="1" applyBorder="1" applyAlignment="1">
      <alignment horizontal="left"/>
    </xf>
    <xf numFmtId="0" fontId="11" fillId="4" borderId="89" xfId="0" applyFont="1" applyFill="1" applyBorder="1" applyAlignment="1">
      <alignment horizontal="left"/>
    </xf>
    <xf numFmtId="170" fontId="0" fillId="4" borderId="104" xfId="0" applyNumberFormat="1" applyFont="1" applyFill="1" applyBorder="1" applyAlignment="1">
      <alignment horizontal="left"/>
    </xf>
    <xf numFmtId="49" fontId="11" fillId="4" borderId="105" xfId="0" applyNumberFormat="1" applyFont="1" applyFill="1" applyBorder="1" applyAlignment="1">
      <alignment horizontal="left"/>
    </xf>
    <xf numFmtId="14" fontId="0" fillId="4" borderId="90" xfId="0" applyNumberFormat="1" applyFont="1" applyFill="1" applyBorder="1" applyAlignment="1">
      <alignment horizontal="left"/>
    </xf>
    <xf numFmtId="0" fontId="0" fillId="4" borderId="90" xfId="0" applyFont="1" applyFill="1" applyBorder="1" applyAlignment="1">
      <alignment horizontal="left"/>
    </xf>
    <xf numFmtId="170" fontId="0" fillId="4" borderId="62" xfId="0" applyNumberFormat="1" applyFont="1" applyFill="1" applyBorder="1" applyAlignment="1">
      <alignment horizontal="left"/>
    </xf>
    <xf numFmtId="49" fontId="0" fillId="4" borderId="76" xfId="0" applyNumberFormat="1" applyFont="1" applyFill="1" applyBorder="1" applyAlignment="1">
      <alignment horizontal="left"/>
    </xf>
    <xf numFmtId="49" fontId="0" fillId="4" borderId="101" xfId="0" applyNumberFormat="1" applyFont="1" applyFill="1" applyBorder="1" applyAlignment="1">
      <alignment horizontal="left"/>
    </xf>
    <xf numFmtId="49" fontId="0" fillId="4" borderId="105" xfId="0" applyNumberFormat="1" applyFont="1" applyFill="1" applyBorder="1" applyAlignment="1">
      <alignment horizontal="left"/>
    </xf>
    <xf numFmtId="49" fontId="5" fillId="4" borderId="8" xfId="0" applyNumberFormat="1" applyFont="1" applyFill="1" applyBorder="1" applyAlignment="1">
      <alignment horizontal="left"/>
    </xf>
    <xf numFmtId="172" fontId="0" fillId="4" borderId="77" xfId="0" applyNumberFormat="1" applyFont="1" applyFill="1" applyBorder="1" applyAlignment="1">
      <alignment horizontal="left"/>
    </xf>
    <xf numFmtId="170" fontId="0" fillId="4" borderId="89" xfId="0" applyNumberFormat="1" applyFont="1" applyFill="1" applyBorder="1" applyAlignment="1">
      <alignment horizontal="left"/>
    </xf>
    <xf numFmtId="170" fontId="0" fillId="4" borderId="106" xfId="0" applyNumberFormat="1" applyFont="1" applyFill="1" applyBorder="1" applyAlignment="1">
      <alignment horizontal="left"/>
    </xf>
    <xf numFmtId="49" fontId="0" fillId="4" borderId="78" xfId="0" applyNumberFormat="1" applyFont="1" applyFill="1" applyBorder="1" applyAlignment="1">
      <alignment horizontal="left"/>
    </xf>
    <xf numFmtId="49" fontId="0" fillId="4" borderId="80" xfId="0" applyNumberFormat="1" applyFont="1" applyFill="1" applyBorder="1" applyAlignment="1">
      <alignment horizontal="left"/>
    </xf>
    <xf numFmtId="170" fontId="12" fillId="4" borderId="81" xfId="0" applyNumberFormat="1" applyFont="1" applyFill="1" applyBorder="1" applyAlignment="1">
      <alignment horizontal="left"/>
    </xf>
    <xf numFmtId="0" fontId="0" fillId="4" borderId="107" xfId="0" applyFont="1" applyFill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4" borderId="11" xfId="0" applyFont="1" applyFill="1" applyBorder="1" applyAlignment="1">
      <alignment horizontal="left"/>
    </xf>
    <xf numFmtId="0" fontId="0" fillId="4" borderId="108" xfId="0" applyFont="1" applyFill="1" applyBorder="1" applyAlignment="1">
      <alignment horizontal="left"/>
    </xf>
    <xf numFmtId="164" fontId="0" fillId="4" borderId="108" xfId="0" applyNumberFormat="1" applyFont="1" applyFill="1" applyBorder="1" applyAlignment="1">
      <alignment horizontal="left"/>
    </xf>
    <xf numFmtId="164" fontId="0" fillId="4" borderId="38" xfId="0" applyNumberFormat="1" applyFont="1" applyFill="1" applyBorder="1" applyAlignment="1">
      <alignment horizontal="left"/>
    </xf>
    <xf numFmtId="164" fontId="0" fillId="4" borderId="1" xfId="0" applyNumberFormat="1" applyFont="1" applyFill="1" applyBorder="1" applyAlignment="1">
      <alignment horizontal="left"/>
    </xf>
    <xf numFmtId="164" fontId="0" fillId="4" borderId="11" xfId="0" applyNumberFormat="1" applyFont="1" applyFill="1" applyBorder="1" applyAlignment="1">
      <alignment horizontal="left"/>
    </xf>
    <xf numFmtId="49" fontId="10" fillId="4" borderId="77" xfId="0" applyNumberFormat="1" applyFont="1" applyFill="1" applyBorder="1" applyAlignment="1">
      <alignment horizontal="left"/>
    </xf>
    <xf numFmtId="164" fontId="0" fillId="4" borderId="77" xfId="0" applyNumberFormat="1" applyFont="1" applyFill="1" applyBorder="1" applyAlignment="1">
      <alignment horizontal="left"/>
    </xf>
    <xf numFmtId="0" fontId="0" fillId="4" borderId="52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4" fontId="0" fillId="4" borderId="83" xfId="0" applyNumberFormat="1" applyFont="1" applyFill="1" applyBorder="1" applyAlignment="1">
      <alignment horizontal="left"/>
    </xf>
    <xf numFmtId="165" fontId="4" fillId="4" borderId="83" xfId="0" applyNumberFormat="1" applyFont="1" applyFill="1" applyBorder="1" applyAlignment="1">
      <alignment horizontal="left"/>
    </xf>
    <xf numFmtId="166" fontId="0" fillId="4" borderId="83" xfId="0" applyNumberFormat="1" applyFont="1" applyFill="1" applyBorder="1" applyAlignment="1">
      <alignment horizontal="left"/>
    </xf>
    <xf numFmtId="49" fontId="6" fillId="4" borderId="83" xfId="0" applyNumberFormat="1" applyFont="1" applyFill="1" applyBorder="1" applyAlignment="1">
      <alignment horizontal="right"/>
    </xf>
    <xf numFmtId="49" fontId="7" fillId="4" borderId="83" xfId="0" applyNumberFormat="1" applyFont="1" applyFill="1" applyBorder="1" applyAlignment="1">
      <alignment horizontal="right"/>
    </xf>
    <xf numFmtId="168" fontId="0" fillId="4" borderId="83" xfId="0" applyNumberFormat="1" applyFont="1" applyFill="1" applyBorder="1" applyAlignment="1">
      <alignment horizontal="left"/>
    </xf>
    <xf numFmtId="168" fontId="5" fillId="4" borderId="83" xfId="0" applyNumberFormat="1" applyFont="1" applyFill="1" applyBorder="1" applyAlignment="1"/>
    <xf numFmtId="166" fontId="5" fillId="4" borderId="83" xfId="0" applyNumberFormat="1" applyFont="1" applyFill="1" applyBorder="1" applyAlignment="1"/>
    <xf numFmtId="169" fontId="0" fillId="4" borderId="83" xfId="0" applyNumberFormat="1" applyFont="1" applyFill="1" applyBorder="1" applyAlignment="1">
      <alignment horizontal="left"/>
    </xf>
  </cellXfs>
  <cellStyles count="1">
    <cellStyle name="Standard" xfId="0" builtinId="0"/>
  </cellStyles>
  <dxfs count="2">
    <dxf>
      <font>
        <color rgb="FF000000"/>
      </font>
      <fill>
        <patternFill patternType="solid">
          <fgColor indexed="16"/>
          <bgColor indexed="19"/>
        </patternFill>
      </fill>
    </dxf>
    <dxf>
      <font>
        <color rgb="FF000000"/>
      </font>
      <fill>
        <patternFill patternType="solid">
          <fgColor indexed="16"/>
          <bgColor indexed="17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A7A7A7"/>
      <rgbColor rgb="FF7E7E7E"/>
      <rgbColor rgb="00000000"/>
      <rgbColor rgb="FFAFE489"/>
      <rgbColor rgb="FF3F3F3F"/>
      <rgbColor rgb="FFFF978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18"/>
  <sheetViews>
    <sheetView showGridLines="0" topLeftCell="A72" workbookViewId="0"/>
  </sheetViews>
  <sheetFormatPr baseColWidth="10" defaultColWidth="10" defaultRowHeight="13" customHeight="1" x14ac:dyDescent="0.5"/>
  <cols>
    <col min="1" max="1" width="2" customWidth="1"/>
    <col min="2" max="4" width="30.52734375" customWidth="1"/>
  </cols>
  <sheetData>
    <row r="3" spans="2:4" ht="50" customHeight="1" x14ac:dyDescent="0.55000000000000004">
      <c r="B3" s="207" t="s">
        <v>0</v>
      </c>
      <c r="C3" s="208"/>
      <c r="D3" s="208"/>
    </row>
    <row r="7" spans="2:4" ht="18" x14ac:dyDescent="0.6">
      <c r="B7" s="1" t="s">
        <v>1</v>
      </c>
      <c r="C7" s="1" t="s">
        <v>2</v>
      </c>
      <c r="D7" s="1" t="s">
        <v>3</v>
      </c>
    </row>
    <row r="9" spans="2:4" ht="15.7" x14ac:dyDescent="0.55000000000000004">
      <c r="B9" s="2" t="s">
        <v>4</v>
      </c>
      <c r="C9" s="2"/>
      <c r="D9" s="2"/>
    </row>
    <row r="10" spans="2:4" ht="15.7" x14ac:dyDescent="0.55000000000000004">
      <c r="B10" s="3"/>
      <c r="C10" s="3" t="s">
        <v>5</v>
      </c>
      <c r="D10" s="4" t="s">
        <v>4</v>
      </c>
    </row>
    <row r="11" spans="2:4" ht="15.7" x14ac:dyDescent="0.55000000000000004">
      <c r="B11" s="2" t="s">
        <v>43</v>
      </c>
      <c r="C11" s="2"/>
      <c r="D11" s="2"/>
    </row>
    <row r="12" spans="2:4" ht="15.7" x14ac:dyDescent="0.55000000000000004">
      <c r="B12" s="3"/>
      <c r="C12" s="3" t="s">
        <v>5</v>
      </c>
      <c r="D12" s="4" t="s">
        <v>43</v>
      </c>
    </row>
    <row r="13" spans="2:4" ht="15.7" x14ac:dyDescent="0.55000000000000004">
      <c r="B13" s="2" t="s">
        <v>47</v>
      </c>
      <c r="C13" s="2"/>
      <c r="D13" s="2"/>
    </row>
    <row r="14" spans="2:4" ht="15.7" x14ac:dyDescent="0.55000000000000004">
      <c r="B14" s="3"/>
      <c r="C14" s="3" t="s">
        <v>5</v>
      </c>
      <c r="D14" s="4" t="s">
        <v>47</v>
      </c>
    </row>
    <row r="15" spans="2:4" ht="15.7" x14ac:dyDescent="0.55000000000000004">
      <c r="B15" s="2" t="s">
        <v>69</v>
      </c>
      <c r="C15" s="2"/>
      <c r="D15" s="2"/>
    </row>
    <row r="16" spans="2:4" ht="15.7" x14ac:dyDescent="0.55000000000000004">
      <c r="B16" s="3"/>
      <c r="C16" s="3" t="s">
        <v>5</v>
      </c>
      <c r="D16" s="4" t="s">
        <v>69</v>
      </c>
    </row>
    <row r="17" spans="2:4" ht="15.7" x14ac:dyDescent="0.55000000000000004">
      <c r="B17" s="2" t="s">
        <v>82</v>
      </c>
      <c r="C17" s="2"/>
      <c r="D17" s="2"/>
    </row>
    <row r="18" spans="2:4" ht="15.7" x14ac:dyDescent="0.55000000000000004">
      <c r="B18" s="3"/>
      <c r="C18" s="3" t="s">
        <v>5</v>
      </c>
      <c r="D18" s="4" t="s">
        <v>82</v>
      </c>
    </row>
  </sheetData>
  <mergeCells count="1">
    <mergeCell ref="B3:D3"/>
  </mergeCells>
  <hyperlinks>
    <hyperlink ref="D10" location="'Ansatz'!R1C1" display="Ansatz" xr:uid="{00000000-0004-0000-0000-000000000000}"/>
    <hyperlink ref="D12" location="'Zwischenbericht'!R1C1" display="Zwischenbericht" xr:uid="{00000000-0004-0000-0000-000001000000}"/>
    <hyperlink ref="D14" location="'Einnahmen'!R1C1" display="Einnahmen" xr:uid="{00000000-0004-0000-0000-000002000000}"/>
    <hyperlink ref="D16" location="'Ausgaben'!R1C1" display="Ausgaben" xr:uid="{00000000-0004-0000-0000-000003000000}"/>
    <hyperlink ref="D18" location="'&quot;KiHo-Ball&quot;'!R1C1" display="&quot;KiHo-Ball&quot;" xr:uid="{00000000-0004-0000-0000-000004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showGridLines="0" tabSelected="1" topLeftCell="C14" zoomScale="130" zoomScaleNormal="130" workbookViewId="0">
      <selection activeCell="H28" sqref="H28"/>
    </sheetView>
  </sheetViews>
  <sheetFormatPr baseColWidth="10" defaultColWidth="9.17578125" defaultRowHeight="15.45" customHeight="1" x14ac:dyDescent="0.5"/>
  <cols>
    <col min="1" max="1" width="28" style="5" customWidth="1"/>
    <col min="2" max="2" width="18.64453125" style="5" customWidth="1"/>
    <col min="3" max="6" width="19.3515625" style="5" customWidth="1"/>
    <col min="7" max="7" width="19.3515625" style="197" customWidth="1"/>
    <col min="8" max="8" width="9.17578125" style="5" customWidth="1"/>
    <col min="9" max="16384" width="9.17578125" style="5"/>
  </cols>
  <sheetData>
    <row r="1" spans="1:7" ht="21" customHeight="1" x14ac:dyDescent="0.5">
      <c r="A1" s="6" t="s">
        <v>6</v>
      </c>
      <c r="B1" s="7"/>
      <c r="C1" s="7"/>
      <c r="D1" s="7"/>
      <c r="E1" s="7"/>
      <c r="F1" s="7"/>
      <c r="G1" s="141"/>
    </row>
    <row r="2" spans="1:7" ht="15.75" customHeight="1" x14ac:dyDescent="0.5">
      <c r="A2" s="8"/>
      <c r="B2" s="8"/>
      <c r="C2" s="9"/>
      <c r="D2" s="9"/>
      <c r="E2" s="9"/>
      <c r="F2" s="9"/>
      <c r="G2" s="209"/>
    </row>
    <row r="3" spans="1:7" ht="19.5" customHeight="1" x14ac:dyDescent="0.5">
      <c r="A3" s="10" t="s">
        <v>7</v>
      </c>
      <c r="B3" s="11" t="s">
        <v>8</v>
      </c>
      <c r="C3" s="12">
        <v>44105</v>
      </c>
      <c r="D3" s="12">
        <v>44286</v>
      </c>
      <c r="E3" s="12">
        <v>44318</v>
      </c>
      <c r="F3" s="12">
        <v>44480</v>
      </c>
      <c r="G3" s="210"/>
    </row>
    <row r="4" spans="1:7" ht="16.5" customHeight="1" x14ac:dyDescent="0.5">
      <c r="A4" s="13" t="s">
        <v>9</v>
      </c>
      <c r="B4" s="14">
        <v>1792.84</v>
      </c>
      <c r="C4" s="14">
        <v>1792.84</v>
      </c>
      <c r="D4" s="14">
        <v>1843.02</v>
      </c>
      <c r="E4" s="14">
        <v>1843.02</v>
      </c>
      <c r="F4" s="15">
        <v>2050.42</v>
      </c>
      <c r="G4" s="211"/>
    </row>
    <row r="5" spans="1:7" ht="15.95" customHeight="1" x14ac:dyDescent="0.5">
      <c r="A5" s="16" t="s">
        <v>10</v>
      </c>
      <c r="B5" s="17">
        <v>100</v>
      </c>
      <c r="C5" s="17">
        <v>100</v>
      </c>
      <c r="D5" s="17">
        <v>100</v>
      </c>
      <c r="E5" s="17">
        <v>100</v>
      </c>
      <c r="F5" s="18">
        <v>100</v>
      </c>
      <c r="G5" s="211"/>
    </row>
    <row r="6" spans="1:7" ht="15.95" customHeight="1" x14ac:dyDescent="0.5">
      <c r="A6" s="19" t="s">
        <v>11</v>
      </c>
      <c r="B6" s="20">
        <v>2828.22</v>
      </c>
      <c r="C6" s="20">
        <v>2828.22</v>
      </c>
      <c r="D6" s="20">
        <v>4202.3500000000004</v>
      </c>
      <c r="E6" s="20">
        <v>4202.3500000000004</v>
      </c>
      <c r="F6" s="21">
        <v>5168.66</v>
      </c>
      <c r="G6" s="211"/>
    </row>
    <row r="7" spans="1:7" ht="17.25" customHeight="1" x14ac:dyDescent="0.5">
      <c r="A7" s="22" t="s">
        <v>12</v>
      </c>
      <c r="B7" s="23">
        <f>SUM(B4:B6)</f>
        <v>4721.0599999999995</v>
      </c>
      <c r="C7" s="24">
        <f>SUM(C4:C6)</f>
        <v>4721.0599999999995</v>
      </c>
      <c r="D7" s="24">
        <f>SUM(D4:D6)</f>
        <v>6145.3700000000008</v>
      </c>
      <c r="E7" s="25">
        <f>SUM(E4:E6)</f>
        <v>6145.3700000000008</v>
      </c>
      <c r="F7" s="26">
        <f>SUM(F4:F6)</f>
        <v>7319.08</v>
      </c>
      <c r="G7" s="211"/>
    </row>
    <row r="8" spans="1:7" ht="15.75" customHeight="1" x14ac:dyDescent="0.5">
      <c r="A8" s="27"/>
      <c r="B8" s="28"/>
      <c r="C8" s="29"/>
      <c r="D8" s="29"/>
      <c r="E8" s="29"/>
      <c r="F8" s="29"/>
      <c r="G8" s="211"/>
    </row>
    <row r="9" spans="1:7" ht="15.75" customHeight="1" x14ac:dyDescent="0.5">
      <c r="A9" s="30" t="s">
        <v>13</v>
      </c>
      <c r="B9" s="31">
        <v>1082.51</v>
      </c>
      <c r="C9" s="14">
        <v>0</v>
      </c>
      <c r="D9" s="14"/>
      <c r="E9" s="14"/>
      <c r="F9" s="32"/>
      <c r="G9" s="212"/>
    </row>
    <row r="10" spans="1:7" ht="15.75" customHeight="1" x14ac:dyDescent="0.5">
      <c r="A10" s="33"/>
      <c r="B10" s="7"/>
      <c r="C10" s="7"/>
      <c r="D10" s="7"/>
      <c r="E10" s="7"/>
      <c r="F10" s="34"/>
      <c r="G10" s="141"/>
    </row>
    <row r="11" spans="1:7" ht="16.5" customHeight="1" x14ac:dyDescent="0.5">
      <c r="A11" s="35"/>
      <c r="B11" s="8"/>
      <c r="C11" s="9"/>
      <c r="D11" s="9"/>
      <c r="E11" s="9"/>
      <c r="F11" s="36"/>
      <c r="G11" s="141"/>
    </row>
    <row r="12" spans="1:7" ht="19.5" customHeight="1" x14ac:dyDescent="0.5">
      <c r="A12" s="10" t="s">
        <v>14</v>
      </c>
      <c r="B12" s="37" t="s">
        <v>15</v>
      </c>
      <c r="C12" s="38" t="s">
        <v>16</v>
      </c>
      <c r="D12" s="39" t="s">
        <v>17</v>
      </c>
      <c r="E12" s="40" t="s">
        <v>18</v>
      </c>
      <c r="F12" s="41" t="s">
        <v>19</v>
      </c>
      <c r="G12" s="213" t="s">
        <v>83</v>
      </c>
    </row>
    <row r="13" spans="1:7" ht="16.5" customHeight="1" x14ac:dyDescent="0.5">
      <c r="A13" s="13" t="s">
        <v>20</v>
      </c>
      <c r="B13" s="14">
        <v>0</v>
      </c>
      <c r="C13" s="14">
        <v>1435</v>
      </c>
      <c r="D13" s="42">
        <v>1400</v>
      </c>
      <c r="E13" s="43">
        <v>765</v>
      </c>
      <c r="F13" s="44">
        <v>765</v>
      </c>
      <c r="G13" s="211"/>
    </row>
    <row r="14" spans="1:7" ht="15.75" customHeight="1" x14ac:dyDescent="0.5">
      <c r="A14" s="19" t="s">
        <v>21</v>
      </c>
      <c r="B14" s="20">
        <f>40+109.5+8+438.89+1017.6+76.7+17.5</f>
        <v>1708.19</v>
      </c>
      <c r="C14" s="17">
        <v>0</v>
      </c>
      <c r="D14" s="17">
        <v>270.25</v>
      </c>
      <c r="E14" s="45">
        <v>0</v>
      </c>
      <c r="F14" s="46">
        <v>507.4</v>
      </c>
      <c r="G14" s="211"/>
    </row>
    <row r="15" spans="1:7" ht="17.25" customHeight="1" x14ac:dyDescent="0.5">
      <c r="A15" s="22" t="s">
        <v>12</v>
      </c>
      <c r="B15" s="24">
        <f>B13+B14</f>
        <v>1708.19</v>
      </c>
      <c r="C15" s="47">
        <f>C13+C14</f>
        <v>1435</v>
      </c>
      <c r="D15" s="47">
        <f>D13+D14</f>
        <v>1670.25</v>
      </c>
      <c r="E15" s="47">
        <f>E13+E14</f>
        <v>765</v>
      </c>
      <c r="F15" s="48">
        <f>F13+F14</f>
        <v>1272.4000000000001</v>
      </c>
      <c r="G15" s="214"/>
    </row>
    <row r="16" spans="1:7" ht="19.5" customHeight="1" x14ac:dyDescent="0.5">
      <c r="A16" s="10" t="s">
        <v>22</v>
      </c>
      <c r="B16" s="49"/>
      <c r="C16" s="31"/>
      <c r="D16" s="31"/>
      <c r="E16" s="50"/>
      <c r="F16" s="51"/>
      <c r="G16" s="209"/>
    </row>
    <row r="17" spans="1:7" ht="16.5" customHeight="1" x14ac:dyDescent="0.5">
      <c r="A17" s="13" t="s">
        <v>23</v>
      </c>
      <c r="B17" s="17">
        <v>0</v>
      </c>
      <c r="C17" s="17">
        <v>0</v>
      </c>
      <c r="D17" s="17"/>
      <c r="E17" s="18">
        <v>0</v>
      </c>
      <c r="F17" s="52"/>
      <c r="G17" s="211" t="s">
        <v>84</v>
      </c>
    </row>
    <row r="18" spans="1:7" ht="15.95" customHeight="1" x14ac:dyDescent="0.5">
      <c r="A18" s="16" t="s">
        <v>24</v>
      </c>
      <c r="B18" s="17">
        <v>0</v>
      </c>
      <c r="C18" s="17">
        <v>30</v>
      </c>
      <c r="D18" s="17"/>
      <c r="E18" s="18">
        <v>30</v>
      </c>
      <c r="F18" s="53"/>
      <c r="G18" s="211">
        <v>100</v>
      </c>
    </row>
    <row r="19" spans="1:7" ht="15.95" customHeight="1" x14ac:dyDescent="0.5">
      <c r="A19" s="16" t="s">
        <v>25</v>
      </c>
      <c r="B19" s="17">
        <f>5+17.8+1017.6</f>
        <v>1040.4000000000001</v>
      </c>
      <c r="C19" s="17">
        <v>100</v>
      </c>
      <c r="D19" s="17">
        <v>51.25</v>
      </c>
      <c r="E19" s="18">
        <v>100</v>
      </c>
      <c r="F19" s="53">
        <v>20.2</v>
      </c>
      <c r="G19" s="211">
        <v>100</v>
      </c>
    </row>
    <row r="20" spans="1:7" ht="15.95" customHeight="1" x14ac:dyDescent="0.5">
      <c r="A20" s="16" t="s">
        <v>26</v>
      </c>
      <c r="B20" s="17">
        <v>0</v>
      </c>
      <c r="C20" s="17">
        <v>100</v>
      </c>
      <c r="D20" s="17">
        <v>100</v>
      </c>
      <c r="E20" s="18">
        <v>125</v>
      </c>
      <c r="F20" s="53">
        <v>25.8</v>
      </c>
      <c r="G20" s="211">
        <v>150</v>
      </c>
    </row>
    <row r="21" spans="1:7" ht="15.95" customHeight="1" x14ac:dyDescent="0.5">
      <c r="A21" s="16" t="s">
        <v>27</v>
      </c>
      <c r="B21" s="17">
        <v>0</v>
      </c>
      <c r="C21" s="17">
        <v>30</v>
      </c>
      <c r="D21" s="17"/>
      <c r="E21" s="18">
        <v>30</v>
      </c>
      <c r="F21" s="53"/>
      <c r="G21" s="211">
        <v>30</v>
      </c>
    </row>
    <row r="22" spans="1:7" ht="15.95" customHeight="1" x14ac:dyDescent="0.5">
      <c r="A22" s="16" t="s">
        <v>28</v>
      </c>
      <c r="B22" s="17">
        <v>0</v>
      </c>
      <c r="C22" s="17">
        <v>50</v>
      </c>
      <c r="D22" s="17"/>
      <c r="E22" s="18">
        <v>50</v>
      </c>
      <c r="F22" s="53"/>
      <c r="G22" s="211">
        <v>50</v>
      </c>
    </row>
    <row r="23" spans="1:7" ht="15.95" customHeight="1" x14ac:dyDescent="0.5">
      <c r="A23" s="16" t="s">
        <v>29</v>
      </c>
      <c r="B23" s="17">
        <v>0</v>
      </c>
      <c r="C23" s="17">
        <v>0</v>
      </c>
      <c r="D23" s="17"/>
      <c r="E23" s="18">
        <v>0</v>
      </c>
      <c r="F23" s="53"/>
      <c r="G23" s="211" t="s">
        <v>84</v>
      </c>
    </row>
    <row r="24" spans="1:7" ht="15.95" customHeight="1" x14ac:dyDescent="0.5">
      <c r="A24" s="16" t="s">
        <v>30</v>
      </c>
      <c r="B24" s="17">
        <f>439.89+8+16+29.9+15.6</f>
        <v>509.39</v>
      </c>
      <c r="C24" s="17">
        <v>100</v>
      </c>
      <c r="D24" s="17">
        <v>40.590000000000003</v>
      </c>
      <c r="E24" s="18">
        <v>500</v>
      </c>
      <c r="F24" s="53">
        <v>52.69</v>
      </c>
      <c r="G24" s="211">
        <v>250</v>
      </c>
    </row>
    <row r="25" spans="1:7" ht="15.95" customHeight="1" x14ac:dyDescent="0.5">
      <c r="A25" s="16" t="s">
        <v>31</v>
      </c>
      <c r="B25" s="17">
        <v>0</v>
      </c>
      <c r="C25" s="17">
        <v>250</v>
      </c>
      <c r="D25" s="17">
        <v>34.1</v>
      </c>
      <c r="E25" s="18">
        <v>250</v>
      </c>
      <c r="F25" s="53"/>
      <c r="G25" s="211">
        <v>3000</v>
      </c>
    </row>
    <row r="26" spans="1:7" ht="15.95" customHeight="1" x14ac:dyDescent="0.5">
      <c r="A26" s="16" t="s">
        <v>32</v>
      </c>
      <c r="B26" s="17">
        <v>60.7</v>
      </c>
      <c r="C26" s="17">
        <v>500</v>
      </c>
      <c r="D26" s="17"/>
      <c r="E26" s="18">
        <v>100</v>
      </c>
      <c r="F26" s="53"/>
      <c r="G26" s="211">
        <v>100</v>
      </c>
    </row>
    <row r="27" spans="1:7" ht="15.75" customHeight="1" x14ac:dyDescent="0.5">
      <c r="A27" s="19" t="s">
        <v>33</v>
      </c>
      <c r="B27" s="20">
        <v>0</v>
      </c>
      <c r="C27" s="20">
        <v>0</v>
      </c>
      <c r="D27" s="20"/>
      <c r="E27" s="21">
        <v>150</v>
      </c>
      <c r="F27" s="54"/>
      <c r="G27" s="211">
        <v>150</v>
      </c>
    </row>
    <row r="28" spans="1:7" ht="17.25" customHeight="1" thickBot="1" x14ac:dyDescent="0.55000000000000004">
      <c r="A28" s="22" t="s">
        <v>12</v>
      </c>
      <c r="B28" s="24">
        <f>SUM(B17:B27)</f>
        <v>1610.49</v>
      </c>
      <c r="C28" s="55">
        <f>SUM(C17:C27)</f>
        <v>1160</v>
      </c>
      <c r="D28" s="55">
        <f>SUM(D17:D27)</f>
        <v>225.94</v>
      </c>
      <c r="E28" s="55">
        <f>SUM(E17:E27)</f>
        <v>1335</v>
      </c>
      <c r="F28" s="56">
        <f>SUM(F17:F27)</f>
        <v>98.69</v>
      </c>
      <c r="G28" s="56">
        <f>SUM(G17:G27)</f>
        <v>3930</v>
      </c>
    </row>
    <row r="29" spans="1:7" ht="19.5" customHeight="1" thickBot="1" x14ac:dyDescent="0.55000000000000004">
      <c r="A29" s="10" t="s">
        <v>34</v>
      </c>
      <c r="B29" s="57"/>
      <c r="C29" s="31"/>
      <c r="D29" s="31"/>
      <c r="E29" s="31"/>
      <c r="F29" s="58"/>
      <c r="G29" s="141"/>
    </row>
    <row r="30" spans="1:7" ht="15.75" customHeight="1" x14ac:dyDescent="0.5">
      <c r="A30" s="59" t="s">
        <v>35</v>
      </c>
      <c r="B30" s="17">
        <v>0</v>
      </c>
      <c r="C30" s="17">
        <v>0</v>
      </c>
      <c r="D30" s="17"/>
      <c r="E30" s="17"/>
      <c r="F30" s="15"/>
      <c r="G30" s="211"/>
    </row>
    <row r="31" spans="1:7" ht="15.75" customHeight="1" x14ac:dyDescent="0.5">
      <c r="A31" s="60" t="s">
        <v>36</v>
      </c>
      <c r="B31" s="17">
        <v>20</v>
      </c>
      <c r="C31" s="61">
        <v>20</v>
      </c>
      <c r="D31" s="61">
        <v>20</v>
      </c>
      <c r="E31" s="61"/>
      <c r="F31" s="18"/>
      <c r="G31" s="211"/>
    </row>
    <row r="32" spans="1:7" ht="15.95" customHeight="1" x14ac:dyDescent="0.5">
      <c r="A32" s="16" t="s">
        <v>37</v>
      </c>
      <c r="B32" s="17">
        <v>0</v>
      </c>
      <c r="C32" s="17">
        <v>0</v>
      </c>
      <c r="D32" s="17"/>
      <c r="E32" s="17"/>
      <c r="F32" s="18"/>
      <c r="G32" s="211"/>
    </row>
    <row r="33" spans="1:7" ht="15.95" customHeight="1" x14ac:dyDescent="0.5">
      <c r="A33" s="19" t="s">
        <v>38</v>
      </c>
      <c r="B33" s="20">
        <v>30</v>
      </c>
      <c r="C33" s="20">
        <v>50</v>
      </c>
      <c r="D33" s="20"/>
      <c r="E33" s="20"/>
      <c r="F33" s="21"/>
      <c r="G33" s="211"/>
    </row>
    <row r="34" spans="1:7" ht="17.25" customHeight="1" x14ac:dyDescent="0.5">
      <c r="A34" s="22" t="s">
        <v>39</v>
      </c>
      <c r="B34" s="24">
        <f>SUM(B30:B33)</f>
        <v>50</v>
      </c>
      <c r="C34" s="55">
        <f>SUM(C30:C33)</f>
        <v>70</v>
      </c>
      <c r="D34" s="55">
        <f>SUM(D30:D33)</f>
        <v>20</v>
      </c>
      <c r="E34" s="55">
        <f>SUM(E30:E33)</f>
        <v>0</v>
      </c>
      <c r="F34" s="56">
        <f>SUM(F30:F33)</f>
        <v>0</v>
      </c>
      <c r="G34" s="215"/>
    </row>
    <row r="35" spans="1:7" ht="16.5" customHeight="1" x14ac:dyDescent="0.5">
      <c r="A35" s="62"/>
      <c r="B35" s="57"/>
      <c r="C35" s="31"/>
      <c r="D35" s="31"/>
      <c r="E35" s="31"/>
      <c r="F35" s="63"/>
      <c r="G35" s="141"/>
    </row>
    <row r="36" spans="1:7" ht="15.95" customHeight="1" x14ac:dyDescent="0.5">
      <c r="A36" s="64"/>
      <c r="B36" s="17"/>
      <c r="C36" s="61"/>
      <c r="D36" s="61"/>
      <c r="E36" s="61"/>
      <c r="F36" s="65"/>
      <c r="G36" s="211"/>
    </row>
    <row r="37" spans="1:7" ht="15.95" customHeight="1" x14ac:dyDescent="0.5">
      <c r="A37" s="64"/>
      <c r="B37" s="17"/>
      <c r="C37" s="61"/>
      <c r="D37" s="61"/>
      <c r="E37" s="61"/>
      <c r="F37" s="65"/>
      <c r="G37" s="211"/>
    </row>
    <row r="38" spans="1:7" ht="15.95" customHeight="1" x14ac:dyDescent="0.5">
      <c r="A38" s="66" t="s">
        <v>40</v>
      </c>
      <c r="B38" s="17">
        <f>B15</f>
        <v>1708.19</v>
      </c>
      <c r="C38" s="61">
        <f>C15</f>
        <v>1435</v>
      </c>
      <c r="D38" s="61">
        <f>D15</f>
        <v>1670.25</v>
      </c>
      <c r="E38" s="61">
        <f>E15</f>
        <v>765</v>
      </c>
      <c r="F38" s="61">
        <f>F15</f>
        <v>1272.4000000000001</v>
      </c>
      <c r="G38" s="214"/>
    </row>
    <row r="39" spans="1:7" ht="15.95" customHeight="1" x14ac:dyDescent="0.5">
      <c r="A39" s="66" t="s">
        <v>41</v>
      </c>
      <c r="B39" s="17">
        <f>B28</f>
        <v>1610.49</v>
      </c>
      <c r="C39" s="61">
        <f>C28</f>
        <v>1160</v>
      </c>
      <c r="D39" s="61">
        <f>D28</f>
        <v>225.94</v>
      </c>
      <c r="E39" s="61">
        <f>E28</f>
        <v>1335</v>
      </c>
      <c r="F39" s="61">
        <f>F28</f>
        <v>98.69</v>
      </c>
      <c r="G39" s="214"/>
    </row>
    <row r="40" spans="1:7" ht="15.75" customHeight="1" x14ac:dyDescent="0.5">
      <c r="A40" s="67" t="s">
        <v>34</v>
      </c>
      <c r="B40" s="20">
        <f>B34</f>
        <v>50</v>
      </c>
      <c r="C40" s="68">
        <f>C34</f>
        <v>70</v>
      </c>
      <c r="D40" s="68">
        <f>D34</f>
        <v>20</v>
      </c>
      <c r="E40" s="68">
        <f>E34</f>
        <v>0</v>
      </c>
      <c r="F40" s="68">
        <f>F34</f>
        <v>0</v>
      </c>
      <c r="G40" s="214"/>
    </row>
    <row r="41" spans="1:7" ht="16.5" customHeight="1" x14ac:dyDescent="0.5">
      <c r="A41" s="69" t="s">
        <v>42</v>
      </c>
      <c r="B41" s="70">
        <f>B38-B39-B40</f>
        <v>47.700000000000045</v>
      </c>
      <c r="C41" s="71">
        <f>C38-C39-C40</f>
        <v>205</v>
      </c>
      <c r="D41" s="71">
        <f>D38-D39-D40</f>
        <v>1424.31</v>
      </c>
      <c r="E41" s="71">
        <f>E38-E39-E40</f>
        <v>-570</v>
      </c>
      <c r="F41" s="72">
        <f>F38-F39-F40</f>
        <v>1173.71</v>
      </c>
      <c r="G41" s="216"/>
    </row>
    <row r="42" spans="1:7" ht="16.5" customHeight="1" x14ac:dyDescent="0.5">
      <c r="A42" s="73"/>
      <c r="B42" s="74"/>
      <c r="C42" s="75"/>
      <c r="D42" s="75"/>
      <c r="E42" s="75"/>
      <c r="F42" s="76"/>
      <c r="G42" s="141"/>
    </row>
    <row r="43" spans="1:7" ht="16.5" customHeight="1" x14ac:dyDescent="0.5">
      <c r="A43" s="77"/>
      <c r="B43" s="78"/>
      <c r="C43" s="79"/>
      <c r="D43" s="80"/>
      <c r="E43" s="81"/>
      <c r="F43" s="82">
        <f>E7+F41</f>
        <v>7319.0800000000008</v>
      </c>
      <c r="G43" s="217"/>
    </row>
  </sheetData>
  <pageMargins left="0.7" right="0.7" top="0.78749999999999998" bottom="0.78749999999999998" header="0.51180599999999998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3"/>
  <sheetViews>
    <sheetView showGridLines="0" workbookViewId="0"/>
  </sheetViews>
  <sheetFormatPr baseColWidth="10" defaultColWidth="9.17578125" defaultRowHeight="15.45" customHeight="1" x14ac:dyDescent="0.5"/>
  <cols>
    <col min="1" max="1" width="28" style="83" customWidth="1"/>
    <col min="2" max="3" width="19.3515625" style="83" customWidth="1"/>
    <col min="4" max="4" width="9.17578125" style="83" customWidth="1"/>
    <col min="5" max="16384" width="9.17578125" style="83"/>
  </cols>
  <sheetData>
    <row r="1" spans="1:3" ht="21" customHeight="1" x14ac:dyDescent="0.7">
      <c r="A1" s="84" t="s">
        <v>44</v>
      </c>
      <c r="B1" s="85"/>
      <c r="C1" s="86"/>
    </row>
    <row r="2" spans="1:3" ht="15.75" customHeight="1" x14ac:dyDescent="0.5">
      <c r="A2" s="87"/>
      <c r="B2" s="9"/>
      <c r="C2" s="88"/>
    </row>
    <row r="3" spans="1:3" ht="19.5" customHeight="1" x14ac:dyDescent="0.6">
      <c r="A3" s="89" t="s">
        <v>7</v>
      </c>
      <c r="B3" s="90"/>
      <c r="C3" s="91" t="s">
        <v>45</v>
      </c>
    </row>
    <row r="4" spans="1:3" ht="16.5" customHeight="1" x14ac:dyDescent="0.5">
      <c r="A4" s="13" t="s">
        <v>9</v>
      </c>
      <c r="B4" s="14">
        <v>1843.02</v>
      </c>
      <c r="C4" s="15">
        <v>2050.42</v>
      </c>
    </row>
    <row r="5" spans="1:3" ht="15.95" customHeight="1" x14ac:dyDescent="0.5">
      <c r="A5" s="16" t="s">
        <v>10</v>
      </c>
      <c r="B5" s="17">
        <v>100</v>
      </c>
      <c r="C5" s="18">
        <v>100</v>
      </c>
    </row>
    <row r="6" spans="1:3" ht="15.75" customHeight="1" x14ac:dyDescent="0.5">
      <c r="A6" s="19" t="s">
        <v>11</v>
      </c>
      <c r="B6" s="20">
        <v>4202.3500000000004</v>
      </c>
      <c r="C6" s="21">
        <v>5168.66</v>
      </c>
    </row>
    <row r="7" spans="1:3" ht="17.25" customHeight="1" x14ac:dyDescent="0.55000000000000004">
      <c r="A7" s="92" t="s">
        <v>12</v>
      </c>
      <c r="B7" s="93">
        <f>SUM(B4:B6)</f>
        <v>6145.3700000000008</v>
      </c>
      <c r="C7" s="26">
        <f>SUM(C4:C6)</f>
        <v>7319.08</v>
      </c>
    </row>
    <row r="8" spans="1:3" ht="15.85" customHeight="1" x14ac:dyDescent="0.55000000000000004">
      <c r="A8" s="94"/>
      <c r="B8" s="95"/>
      <c r="C8" s="96"/>
    </row>
    <row r="9" spans="1:3" ht="15.95" customHeight="1" x14ac:dyDescent="0.5">
      <c r="A9" s="97" t="s">
        <v>13</v>
      </c>
      <c r="B9" s="98"/>
      <c r="C9" s="99"/>
    </row>
    <row r="10" spans="1:3" ht="16.5" customHeight="1" x14ac:dyDescent="0.55000000000000004">
      <c r="A10" s="100"/>
      <c r="B10" s="7"/>
      <c r="C10" s="34"/>
    </row>
    <row r="11" spans="1:3" ht="16.5" customHeight="1" x14ac:dyDescent="0.55000000000000004">
      <c r="A11" s="101"/>
      <c r="B11" s="9"/>
      <c r="C11" s="36"/>
    </row>
    <row r="12" spans="1:3" ht="19.5" customHeight="1" x14ac:dyDescent="0.6">
      <c r="A12" s="102" t="s">
        <v>14</v>
      </c>
      <c r="B12" s="38" t="s">
        <v>18</v>
      </c>
      <c r="C12" s="103" t="s">
        <v>19</v>
      </c>
    </row>
    <row r="13" spans="1:3" ht="16.5" customHeight="1" x14ac:dyDescent="0.5">
      <c r="A13" s="104" t="s">
        <v>20</v>
      </c>
      <c r="B13" s="105">
        <v>765</v>
      </c>
      <c r="C13" s="106">
        <v>765</v>
      </c>
    </row>
    <row r="14" spans="1:3" ht="15.75" customHeight="1" x14ac:dyDescent="0.5">
      <c r="A14" s="107" t="s">
        <v>21</v>
      </c>
      <c r="B14" s="108"/>
      <c r="C14" s="46">
        <v>507.4</v>
      </c>
    </row>
    <row r="15" spans="1:3" ht="17.25" customHeight="1" x14ac:dyDescent="0.55000000000000004">
      <c r="A15" s="109" t="s">
        <v>12</v>
      </c>
      <c r="B15" s="47">
        <f>B13+B14</f>
        <v>765</v>
      </c>
      <c r="C15" s="48">
        <f>C13+C14</f>
        <v>1272.4000000000001</v>
      </c>
    </row>
    <row r="16" spans="1:3" ht="19.5" customHeight="1" x14ac:dyDescent="0.6">
      <c r="A16" s="89" t="s">
        <v>22</v>
      </c>
      <c r="B16" s="110"/>
      <c r="C16" s="111"/>
    </row>
    <row r="17" spans="1:3" ht="16.5" customHeight="1" x14ac:dyDescent="0.5">
      <c r="A17" s="13" t="s">
        <v>23</v>
      </c>
      <c r="B17" s="105">
        <v>0</v>
      </c>
      <c r="C17" s="112"/>
    </row>
    <row r="18" spans="1:3" ht="15.95" customHeight="1" x14ac:dyDescent="0.5">
      <c r="A18" s="16" t="s">
        <v>24</v>
      </c>
      <c r="B18" s="65">
        <v>30</v>
      </c>
      <c r="C18" s="113"/>
    </row>
    <row r="19" spans="1:3" ht="15.95" customHeight="1" x14ac:dyDescent="0.5">
      <c r="A19" s="16" t="s">
        <v>25</v>
      </c>
      <c r="B19" s="65">
        <v>100</v>
      </c>
      <c r="C19" s="113">
        <v>20.2</v>
      </c>
    </row>
    <row r="20" spans="1:3" ht="15.95" customHeight="1" x14ac:dyDescent="0.5">
      <c r="A20" s="16" t="s">
        <v>26</v>
      </c>
      <c r="B20" s="65">
        <v>125</v>
      </c>
      <c r="C20" s="113">
        <v>25.8</v>
      </c>
    </row>
    <row r="21" spans="1:3" ht="15.95" customHeight="1" x14ac:dyDescent="0.5">
      <c r="A21" s="16" t="s">
        <v>27</v>
      </c>
      <c r="B21" s="65">
        <v>30</v>
      </c>
      <c r="C21" s="113"/>
    </row>
    <row r="22" spans="1:3" ht="15.95" customHeight="1" x14ac:dyDescent="0.5">
      <c r="A22" s="16" t="s">
        <v>28</v>
      </c>
      <c r="B22" s="65">
        <v>50</v>
      </c>
      <c r="C22" s="113"/>
    </row>
    <row r="23" spans="1:3" ht="15.95" customHeight="1" x14ac:dyDescent="0.5">
      <c r="A23" s="16" t="s">
        <v>29</v>
      </c>
      <c r="B23" s="65">
        <v>0</v>
      </c>
      <c r="C23" s="113"/>
    </row>
    <row r="24" spans="1:3" ht="15.75" customHeight="1" x14ac:dyDescent="0.5">
      <c r="A24" s="16" t="s">
        <v>30</v>
      </c>
      <c r="B24" s="65">
        <v>500</v>
      </c>
      <c r="C24" s="113">
        <v>52.69</v>
      </c>
    </row>
    <row r="25" spans="1:3" ht="16.5" customHeight="1" x14ac:dyDescent="0.5">
      <c r="A25" s="16" t="s">
        <v>31</v>
      </c>
      <c r="B25" s="65">
        <v>250</v>
      </c>
      <c r="C25" s="113"/>
    </row>
    <row r="26" spans="1:3" ht="15.95" customHeight="1" x14ac:dyDescent="0.5">
      <c r="A26" s="16" t="s">
        <v>32</v>
      </c>
      <c r="B26" s="65">
        <v>100</v>
      </c>
      <c r="C26" s="113"/>
    </row>
    <row r="27" spans="1:3" ht="15.75" customHeight="1" x14ac:dyDescent="0.5">
      <c r="A27" s="19" t="s">
        <v>33</v>
      </c>
      <c r="B27" s="114">
        <v>150</v>
      </c>
      <c r="C27" s="115"/>
    </row>
    <row r="28" spans="1:3" ht="17.25" customHeight="1" x14ac:dyDescent="0.55000000000000004">
      <c r="A28" s="116" t="s">
        <v>12</v>
      </c>
      <c r="B28" s="55">
        <f>SUM(B17:B27)</f>
        <v>1335</v>
      </c>
      <c r="C28" s="56">
        <f>SUM(C17:C27)</f>
        <v>98.69</v>
      </c>
    </row>
    <row r="29" spans="1:3" ht="19.5" customHeight="1" x14ac:dyDescent="0.6">
      <c r="A29" s="89" t="s">
        <v>34</v>
      </c>
      <c r="B29" s="117"/>
      <c r="C29" s="58"/>
    </row>
    <row r="30" spans="1:3" ht="16.5" customHeight="1" x14ac:dyDescent="0.5">
      <c r="A30" s="13" t="s">
        <v>35</v>
      </c>
      <c r="B30" s="14"/>
      <c r="C30" s="15"/>
    </row>
    <row r="31" spans="1:3" ht="15.95" customHeight="1" x14ac:dyDescent="0.5">
      <c r="A31" s="16" t="s">
        <v>36</v>
      </c>
      <c r="B31" s="61"/>
      <c r="C31" s="18"/>
    </row>
    <row r="32" spans="1:3" ht="15.95" customHeight="1" x14ac:dyDescent="0.5">
      <c r="A32" s="16" t="s">
        <v>37</v>
      </c>
      <c r="B32" s="17"/>
      <c r="C32" s="18"/>
    </row>
    <row r="33" spans="1:3" ht="15.95" customHeight="1" x14ac:dyDescent="0.5">
      <c r="A33" s="19" t="s">
        <v>38</v>
      </c>
      <c r="B33" s="20"/>
      <c r="C33" s="21"/>
    </row>
    <row r="34" spans="1:3" ht="17.25" customHeight="1" x14ac:dyDescent="0.55000000000000004">
      <c r="A34" s="116" t="s">
        <v>39</v>
      </c>
      <c r="B34" s="55">
        <f>SUM(B30:B33)</f>
        <v>0</v>
      </c>
      <c r="C34" s="56">
        <f>SUM(C30:C33)</f>
        <v>0</v>
      </c>
    </row>
    <row r="35" spans="1:3" ht="16.5" customHeight="1" x14ac:dyDescent="0.5">
      <c r="A35" s="118"/>
      <c r="B35" s="31"/>
      <c r="C35" s="63"/>
    </row>
    <row r="36" spans="1:3" ht="15.95" customHeight="1" x14ac:dyDescent="0.5">
      <c r="A36" s="119"/>
      <c r="B36" s="61"/>
      <c r="C36" s="65"/>
    </row>
    <row r="37" spans="1:3" ht="15.95" customHeight="1" x14ac:dyDescent="0.5">
      <c r="A37" s="119"/>
      <c r="B37" s="61"/>
      <c r="C37" s="65"/>
    </row>
    <row r="38" spans="1:3" ht="15.95" customHeight="1" x14ac:dyDescent="0.5">
      <c r="A38" s="97" t="s">
        <v>40</v>
      </c>
      <c r="B38" s="61">
        <f>B15</f>
        <v>765</v>
      </c>
      <c r="C38" s="61">
        <f>C15</f>
        <v>1272.4000000000001</v>
      </c>
    </row>
    <row r="39" spans="1:3" ht="15.95" customHeight="1" x14ac:dyDescent="0.5">
      <c r="A39" s="97" t="s">
        <v>41</v>
      </c>
      <c r="B39" s="61">
        <f>B28</f>
        <v>1335</v>
      </c>
      <c r="C39" s="61">
        <f>C28</f>
        <v>98.69</v>
      </c>
    </row>
    <row r="40" spans="1:3" ht="15.75" customHeight="1" x14ac:dyDescent="0.5">
      <c r="A40" s="120" t="s">
        <v>34</v>
      </c>
      <c r="B40" s="68">
        <f>B34</f>
        <v>0</v>
      </c>
      <c r="C40" s="68">
        <f>C34</f>
        <v>0</v>
      </c>
    </row>
    <row r="41" spans="1:3" ht="16.5" customHeight="1" x14ac:dyDescent="0.55000000000000004">
      <c r="A41" s="121" t="s">
        <v>42</v>
      </c>
      <c r="B41" s="72">
        <f>B38-B39-B40</f>
        <v>-570</v>
      </c>
      <c r="C41" s="72">
        <f>C38-C39-C40</f>
        <v>1173.71</v>
      </c>
    </row>
    <row r="42" spans="1:3" ht="15.95" customHeight="1" x14ac:dyDescent="0.5">
      <c r="A42" s="122"/>
      <c r="B42" s="123"/>
      <c r="C42" s="76"/>
    </row>
    <row r="43" spans="1:3" ht="15.95" customHeight="1" x14ac:dyDescent="0.5">
      <c r="A43" s="124" t="s">
        <v>46</v>
      </c>
      <c r="B43" s="125"/>
      <c r="C43" s="82">
        <f>B7+C41</f>
        <v>7319.0800000000008</v>
      </c>
    </row>
  </sheetData>
  <pageMargins left="0.7" right="0.7" top="0.78749999999999998" bottom="0.78749999999999998" header="0.51180599999999998" footer="0.3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A19"/>
  <sheetViews>
    <sheetView showGridLines="0" workbookViewId="0"/>
  </sheetViews>
  <sheetFormatPr baseColWidth="10" defaultColWidth="9.17578125" defaultRowHeight="15.45" customHeight="1" x14ac:dyDescent="0.5"/>
  <cols>
    <col min="1" max="1" width="36.46875" style="126" customWidth="1"/>
    <col min="2" max="3" width="11.46875" style="126" customWidth="1"/>
    <col min="4" max="4" width="5.64453125" style="126" customWidth="1"/>
    <col min="5" max="6" width="10.8203125" style="126" customWidth="1"/>
    <col min="7" max="7" width="11.46875" style="126" customWidth="1"/>
    <col min="8" max="209" width="10.8203125" style="126" customWidth="1"/>
    <col min="210" max="210" width="9.17578125" style="126" customWidth="1"/>
    <col min="211" max="16384" width="9.17578125" style="126"/>
  </cols>
  <sheetData>
    <row r="1" spans="1:209" ht="19.5" customHeight="1" x14ac:dyDescent="0.7">
      <c r="A1" s="127" t="s">
        <v>48</v>
      </c>
      <c r="B1" s="128"/>
      <c r="C1" s="129"/>
      <c r="D1" s="129"/>
      <c r="E1" s="129"/>
      <c r="F1" s="129"/>
      <c r="G1" s="130"/>
      <c r="H1" s="131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3"/>
    </row>
    <row r="2" spans="1:209" ht="15.95" customHeight="1" x14ac:dyDescent="0.5">
      <c r="A2" s="134"/>
      <c r="B2" s="135"/>
      <c r="C2" s="135"/>
      <c r="D2" s="136"/>
      <c r="E2" s="137"/>
      <c r="F2" s="138"/>
      <c r="G2" s="139"/>
      <c r="H2" s="140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2"/>
    </row>
    <row r="3" spans="1:209" ht="12" customHeight="1" x14ac:dyDescent="0.5">
      <c r="A3" s="143" t="s">
        <v>49</v>
      </c>
      <c r="B3" s="144" t="s">
        <v>50</v>
      </c>
      <c r="C3" s="144" t="s">
        <v>51</v>
      </c>
      <c r="D3" s="145" t="s">
        <v>52</v>
      </c>
      <c r="E3" s="145" t="s">
        <v>53</v>
      </c>
      <c r="F3" s="144" t="s">
        <v>54</v>
      </c>
      <c r="G3" s="146" t="s">
        <v>55</v>
      </c>
      <c r="H3" s="140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2"/>
    </row>
    <row r="4" spans="1:209" ht="12" customHeight="1" x14ac:dyDescent="0.5">
      <c r="A4" s="147" t="s">
        <v>56</v>
      </c>
      <c r="B4" s="148">
        <v>44382</v>
      </c>
      <c r="C4" s="135"/>
      <c r="D4" s="149" t="s">
        <v>57</v>
      </c>
      <c r="E4" s="150" t="s">
        <v>58</v>
      </c>
      <c r="F4" s="147" t="s">
        <v>59</v>
      </c>
      <c r="G4" s="151">
        <v>70</v>
      </c>
      <c r="H4" s="152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2"/>
    </row>
    <row r="5" spans="1:209" ht="12" customHeight="1" x14ac:dyDescent="0.5">
      <c r="A5" s="147" t="s">
        <v>56</v>
      </c>
      <c r="B5" s="148">
        <v>44454</v>
      </c>
      <c r="C5" s="135"/>
      <c r="D5" s="149" t="s">
        <v>57</v>
      </c>
      <c r="E5" s="150" t="s">
        <v>60</v>
      </c>
      <c r="F5" s="147" t="s">
        <v>59</v>
      </c>
      <c r="G5" s="151">
        <v>10</v>
      </c>
      <c r="H5" s="152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2"/>
    </row>
    <row r="6" spans="1:209" ht="12" customHeight="1" x14ac:dyDescent="0.5">
      <c r="A6" s="147" t="s">
        <v>61</v>
      </c>
      <c r="B6" s="148">
        <v>44461</v>
      </c>
      <c r="C6" s="135"/>
      <c r="D6" s="149" t="s">
        <v>57</v>
      </c>
      <c r="E6" s="150" t="s">
        <v>62</v>
      </c>
      <c r="F6" s="147" t="s">
        <v>59</v>
      </c>
      <c r="G6" s="151">
        <f>173*0.5+37*1+19*0.1+2</f>
        <v>127.4</v>
      </c>
      <c r="H6" s="152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2"/>
    </row>
    <row r="7" spans="1:209" ht="12" customHeight="1" x14ac:dyDescent="0.5">
      <c r="A7" s="135"/>
      <c r="B7" s="148"/>
      <c r="C7" s="135"/>
      <c r="D7" s="149"/>
      <c r="E7" s="150"/>
      <c r="F7" s="144" t="s">
        <v>39</v>
      </c>
      <c r="G7" s="151">
        <f>SUM(G6)+G4+G5</f>
        <v>207.4</v>
      </c>
      <c r="H7" s="152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2"/>
    </row>
    <row r="8" spans="1:209" ht="12" customHeight="1" x14ac:dyDescent="0.5">
      <c r="A8" s="135"/>
      <c r="B8" s="148"/>
      <c r="C8" s="135"/>
      <c r="D8" s="149"/>
      <c r="E8" s="150"/>
      <c r="F8" s="153"/>
      <c r="G8" s="151"/>
      <c r="H8" s="152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2"/>
    </row>
    <row r="9" spans="1:209" ht="12" customHeight="1" x14ac:dyDescent="0.5">
      <c r="A9" s="144" t="s">
        <v>63</v>
      </c>
      <c r="B9" s="148"/>
      <c r="C9" s="135"/>
      <c r="D9" s="149"/>
      <c r="E9" s="154"/>
      <c r="F9" s="138"/>
      <c r="G9" s="147"/>
      <c r="H9" s="152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2"/>
    </row>
    <row r="10" spans="1:209" ht="12" customHeight="1" x14ac:dyDescent="0.5">
      <c r="A10" s="147" t="s">
        <v>64</v>
      </c>
      <c r="B10" s="148">
        <v>44454</v>
      </c>
      <c r="C10" s="147" t="s">
        <v>65</v>
      </c>
      <c r="D10" s="149" t="s">
        <v>57</v>
      </c>
      <c r="E10" s="150" t="s">
        <v>66</v>
      </c>
      <c r="F10" s="147" t="s">
        <v>67</v>
      </c>
      <c r="G10" s="151">
        <v>300</v>
      </c>
      <c r="H10" s="152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2"/>
    </row>
    <row r="11" spans="1:209" ht="12" customHeight="1" x14ac:dyDescent="0.5">
      <c r="A11" s="135"/>
      <c r="B11" s="148"/>
      <c r="C11" s="135"/>
      <c r="D11" s="155"/>
      <c r="E11" s="155"/>
      <c r="F11" s="147"/>
      <c r="G11" s="156"/>
      <c r="H11" s="140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2"/>
    </row>
    <row r="12" spans="1:209" ht="12" customHeight="1" x14ac:dyDescent="0.5">
      <c r="A12" s="135"/>
      <c r="B12" s="148"/>
      <c r="C12" s="135"/>
      <c r="D12" s="147"/>
      <c r="E12" s="147"/>
      <c r="F12" s="147"/>
      <c r="G12" s="156"/>
      <c r="H12" s="140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2"/>
    </row>
    <row r="13" spans="1:209" ht="12" customHeight="1" x14ac:dyDescent="0.5">
      <c r="A13" s="135"/>
      <c r="B13" s="148"/>
      <c r="C13" s="135"/>
      <c r="D13" s="147"/>
      <c r="E13" s="147"/>
      <c r="F13" s="147"/>
      <c r="G13" s="156"/>
      <c r="H13" s="140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2"/>
    </row>
    <row r="14" spans="1:209" ht="12" customHeight="1" x14ac:dyDescent="0.5">
      <c r="A14" s="135"/>
      <c r="B14" s="148"/>
      <c r="C14" s="135"/>
      <c r="D14" s="147"/>
      <c r="E14" s="147"/>
      <c r="F14" s="147"/>
      <c r="G14" s="156"/>
      <c r="H14" s="140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2"/>
    </row>
    <row r="15" spans="1:209" ht="12" customHeight="1" x14ac:dyDescent="0.5">
      <c r="A15" s="135"/>
      <c r="B15" s="148"/>
      <c r="C15" s="135"/>
      <c r="D15" s="147"/>
      <c r="E15" s="147"/>
      <c r="F15" s="144" t="s">
        <v>39</v>
      </c>
      <c r="G15" s="156">
        <f>SUM(G10:G14)</f>
        <v>300</v>
      </c>
      <c r="H15" s="140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2"/>
    </row>
    <row r="16" spans="1:209" ht="12" customHeight="1" x14ac:dyDescent="0.5">
      <c r="A16" s="135"/>
      <c r="B16" s="148"/>
      <c r="C16" s="135"/>
      <c r="D16" s="147"/>
      <c r="E16" s="147"/>
      <c r="F16" s="153"/>
      <c r="G16" s="156"/>
      <c r="H16" s="140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2"/>
    </row>
    <row r="17" spans="1:209" ht="12" customHeight="1" x14ac:dyDescent="0.5">
      <c r="A17" s="143" t="s">
        <v>68</v>
      </c>
      <c r="B17" s="148"/>
      <c r="C17" s="135"/>
      <c r="D17" s="157"/>
      <c r="E17" s="158"/>
      <c r="F17" s="138"/>
      <c r="G17" s="156"/>
      <c r="H17" s="140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2"/>
    </row>
    <row r="18" spans="1:209" ht="12" customHeight="1" x14ac:dyDescent="0.5">
      <c r="A18" s="159"/>
      <c r="B18" s="148"/>
      <c r="C18" s="135"/>
      <c r="D18" s="149"/>
      <c r="E18" s="150"/>
      <c r="F18" s="144" t="s">
        <v>39</v>
      </c>
      <c r="G18" s="156">
        <f>SUM(G7,G15)</f>
        <v>507.4</v>
      </c>
      <c r="H18" s="140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2"/>
    </row>
    <row r="19" spans="1:209" ht="12" customHeight="1" x14ac:dyDescent="0.5">
      <c r="A19" s="160"/>
      <c r="B19" s="161"/>
      <c r="C19" s="135"/>
      <c r="D19" s="149"/>
      <c r="E19" s="150"/>
      <c r="F19" s="153"/>
      <c r="G19" s="156"/>
      <c r="H19" s="162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  <c r="FL19" s="163"/>
      <c r="FM19" s="163"/>
      <c r="FN19" s="163"/>
      <c r="FO19" s="163"/>
      <c r="FP19" s="163"/>
      <c r="FQ19" s="163"/>
      <c r="FR19" s="163"/>
      <c r="FS19" s="163"/>
      <c r="FT19" s="163"/>
      <c r="FU19" s="163"/>
      <c r="FV19" s="163"/>
      <c r="FW19" s="163"/>
      <c r="FX19" s="163"/>
      <c r="FY19" s="163"/>
      <c r="FZ19" s="163"/>
      <c r="GA19" s="163"/>
      <c r="GB19" s="163"/>
      <c r="GC19" s="163"/>
      <c r="GD19" s="163"/>
      <c r="GE19" s="163"/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3"/>
      <c r="GQ19" s="163"/>
      <c r="GR19" s="163"/>
      <c r="GS19" s="163"/>
      <c r="GT19" s="163"/>
      <c r="GU19" s="163"/>
      <c r="GV19" s="163"/>
      <c r="GW19" s="163"/>
      <c r="GX19" s="163"/>
      <c r="GY19" s="163"/>
      <c r="GZ19" s="163"/>
      <c r="HA19" s="164"/>
    </row>
  </sheetData>
  <conditionalFormatting sqref="D4:E19">
    <cfRule type="notContainsBlanks" dxfId="1" priority="1" stopIfTrue="1">
      <formula>NOT(ISBLANK(D4))</formula>
    </cfRule>
  </conditionalFormatting>
  <pageMargins left="0.7" right="0.7" top="0.78749999999999998" bottom="0.78749999999999998" header="0.51180599999999998" footer="0.3"/>
  <pageSetup orientation="landscape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U24"/>
  <sheetViews>
    <sheetView showGridLines="0" workbookViewId="0"/>
  </sheetViews>
  <sheetFormatPr baseColWidth="10" defaultColWidth="9.17578125" defaultRowHeight="15.45" customHeight="1" x14ac:dyDescent="0.5"/>
  <cols>
    <col min="1" max="1" width="35.87890625" style="165" customWidth="1"/>
    <col min="2" max="2" width="13.46875" style="165" customWidth="1"/>
    <col min="3" max="3" width="19.64453125" style="165" customWidth="1"/>
    <col min="4" max="4" width="5.46875" style="165" customWidth="1"/>
    <col min="5" max="5" width="16.64453125" style="165" customWidth="1"/>
    <col min="6" max="6" width="17.46875" style="165" customWidth="1"/>
    <col min="7" max="7" width="11.46875" style="165" customWidth="1"/>
    <col min="8" max="252" width="10.8203125" style="165" customWidth="1"/>
    <col min="253" max="256" width="9.17578125" style="165" customWidth="1"/>
    <col min="257" max="16384" width="9.17578125" style="165"/>
  </cols>
  <sheetData>
    <row r="1" spans="1:255" ht="21.75" customHeight="1" x14ac:dyDescent="0.7">
      <c r="A1" s="127" t="s">
        <v>70</v>
      </c>
      <c r="B1" s="129"/>
      <c r="C1" s="135"/>
      <c r="D1" s="129"/>
      <c r="E1" s="129"/>
      <c r="F1" s="129"/>
      <c r="G1" s="130"/>
      <c r="H1" s="166"/>
      <c r="I1" s="167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  <c r="IO1" s="132"/>
      <c r="IP1" s="132"/>
      <c r="IQ1" s="132"/>
      <c r="IR1" s="133"/>
      <c r="IS1" s="167"/>
      <c r="IT1" s="132"/>
      <c r="IU1" s="133"/>
    </row>
    <row r="2" spans="1:255" ht="16.5" customHeight="1" x14ac:dyDescent="0.5">
      <c r="A2" s="134"/>
      <c r="B2" s="135"/>
      <c r="C2" s="135"/>
      <c r="D2" s="136"/>
      <c r="E2" s="137"/>
      <c r="F2" s="138"/>
      <c r="G2" s="139"/>
      <c r="H2" s="168"/>
      <c r="I2" s="169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2"/>
      <c r="IS2" s="169"/>
      <c r="IT2" s="141"/>
      <c r="IU2" s="142"/>
    </row>
    <row r="3" spans="1:255" ht="15.95" customHeight="1" x14ac:dyDescent="0.5">
      <c r="A3" s="143" t="s">
        <v>49</v>
      </c>
      <c r="B3" s="144" t="s">
        <v>50</v>
      </c>
      <c r="C3" s="144" t="s">
        <v>51</v>
      </c>
      <c r="D3" s="144" t="s">
        <v>52</v>
      </c>
      <c r="E3" s="144" t="s">
        <v>53</v>
      </c>
      <c r="F3" s="144" t="s">
        <v>54</v>
      </c>
      <c r="G3" s="146" t="s">
        <v>55</v>
      </c>
      <c r="H3" s="170"/>
      <c r="I3" s="169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  <c r="IR3" s="142"/>
      <c r="IS3" s="169"/>
      <c r="IT3" s="141"/>
      <c r="IU3" s="142"/>
    </row>
    <row r="4" spans="1:255" ht="15.75" customHeight="1" x14ac:dyDescent="0.5">
      <c r="A4" s="134"/>
      <c r="B4" s="171"/>
      <c r="C4" s="135"/>
      <c r="D4" s="147"/>
      <c r="E4" s="147"/>
      <c r="F4" s="147"/>
      <c r="G4" s="156"/>
      <c r="H4" s="166"/>
      <c r="I4" s="169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2"/>
      <c r="IS4" s="169"/>
      <c r="IT4" s="141"/>
      <c r="IU4" s="142"/>
    </row>
    <row r="5" spans="1:255" ht="15.75" customHeight="1" x14ac:dyDescent="0.5">
      <c r="A5" s="134"/>
      <c r="B5" s="171"/>
      <c r="C5" s="135"/>
      <c r="D5" s="147"/>
      <c r="E5" s="147"/>
      <c r="F5" s="147"/>
      <c r="G5" s="156"/>
      <c r="H5" s="166"/>
      <c r="I5" s="169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  <c r="IR5" s="142"/>
      <c r="IS5" s="169"/>
      <c r="IT5" s="141"/>
      <c r="IU5" s="142"/>
    </row>
    <row r="6" spans="1:255" ht="15.75" customHeight="1" x14ac:dyDescent="0.5">
      <c r="A6" s="134"/>
      <c r="B6" s="135"/>
      <c r="C6" s="135"/>
      <c r="D6" s="147"/>
      <c r="E6" s="147"/>
      <c r="F6" s="147"/>
      <c r="G6" s="156"/>
      <c r="H6" s="166"/>
      <c r="I6" s="169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  <c r="IR6" s="142"/>
      <c r="IS6" s="169"/>
      <c r="IT6" s="141"/>
      <c r="IU6" s="142"/>
    </row>
    <row r="7" spans="1:255" ht="15.75" customHeight="1" x14ac:dyDescent="0.5">
      <c r="A7" s="134"/>
      <c r="B7" s="135"/>
      <c r="C7" s="135"/>
      <c r="D7" s="147"/>
      <c r="E7" s="147"/>
      <c r="F7" s="147"/>
      <c r="G7" s="156"/>
      <c r="H7" s="166"/>
      <c r="I7" s="169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  <c r="IR7" s="142"/>
      <c r="IS7" s="169"/>
      <c r="IT7" s="141"/>
      <c r="IU7" s="142"/>
    </row>
    <row r="8" spans="1:255" ht="15.75" customHeight="1" x14ac:dyDescent="0.5">
      <c r="A8" s="134"/>
      <c r="B8" s="135"/>
      <c r="C8" s="135"/>
      <c r="D8" s="147"/>
      <c r="E8" s="147"/>
      <c r="F8" s="147"/>
      <c r="G8" s="156"/>
      <c r="H8" s="166"/>
      <c r="I8" s="169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1"/>
      <c r="IK8" s="141"/>
      <c r="IL8" s="141"/>
      <c r="IM8" s="141"/>
      <c r="IN8" s="141"/>
      <c r="IO8" s="141"/>
      <c r="IP8" s="141"/>
      <c r="IQ8" s="141"/>
      <c r="IR8" s="142"/>
      <c r="IS8" s="169"/>
      <c r="IT8" s="141"/>
      <c r="IU8" s="142"/>
    </row>
    <row r="9" spans="1:255" ht="15.75" customHeight="1" x14ac:dyDescent="0.5">
      <c r="A9" s="134"/>
      <c r="B9" s="135"/>
      <c r="C9" s="135"/>
      <c r="D9" s="147"/>
      <c r="E9" s="147"/>
      <c r="F9" s="147"/>
      <c r="G9" s="156"/>
      <c r="H9" s="166"/>
      <c r="I9" s="169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2"/>
      <c r="IS9" s="169"/>
      <c r="IT9" s="141"/>
      <c r="IU9" s="142"/>
    </row>
    <row r="10" spans="1:255" ht="15.75" customHeight="1" x14ac:dyDescent="0.5">
      <c r="A10" s="134"/>
      <c r="B10" s="135"/>
      <c r="C10" s="135"/>
      <c r="D10" s="147"/>
      <c r="E10" s="147"/>
      <c r="F10" s="147"/>
      <c r="G10" s="156"/>
      <c r="H10" s="166"/>
      <c r="I10" s="169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  <c r="IH10" s="141"/>
      <c r="II10" s="141"/>
      <c r="IJ10" s="141"/>
      <c r="IK10" s="141"/>
      <c r="IL10" s="141"/>
      <c r="IM10" s="141"/>
      <c r="IN10" s="141"/>
      <c r="IO10" s="141"/>
      <c r="IP10" s="141"/>
      <c r="IQ10" s="141"/>
      <c r="IR10" s="142"/>
      <c r="IS10" s="169"/>
      <c r="IT10" s="141"/>
      <c r="IU10" s="142"/>
    </row>
    <row r="11" spans="1:255" ht="15.75" customHeight="1" x14ac:dyDescent="0.5">
      <c r="A11" s="134"/>
      <c r="B11" s="135"/>
      <c r="C11" s="135"/>
      <c r="D11" s="147"/>
      <c r="E11" s="147"/>
      <c r="F11" s="147"/>
      <c r="G11" s="156"/>
      <c r="H11" s="166"/>
      <c r="I11" s="169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1"/>
      <c r="IK11" s="141"/>
      <c r="IL11" s="141"/>
      <c r="IM11" s="141"/>
      <c r="IN11" s="141"/>
      <c r="IO11" s="141"/>
      <c r="IP11" s="141"/>
      <c r="IQ11" s="141"/>
      <c r="IR11" s="142"/>
      <c r="IS11" s="169"/>
      <c r="IT11" s="141"/>
      <c r="IU11" s="142"/>
    </row>
    <row r="12" spans="1:255" ht="15.75" customHeight="1" x14ac:dyDescent="0.5">
      <c r="A12" s="134"/>
      <c r="B12" s="135"/>
      <c r="C12" s="135"/>
      <c r="D12" s="147"/>
      <c r="E12" s="147"/>
      <c r="F12" s="147"/>
      <c r="G12" s="156"/>
      <c r="H12" s="166"/>
      <c r="I12" s="169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  <c r="IH12" s="141"/>
      <c r="II12" s="141"/>
      <c r="IJ12" s="141"/>
      <c r="IK12" s="141"/>
      <c r="IL12" s="141"/>
      <c r="IM12" s="141"/>
      <c r="IN12" s="141"/>
      <c r="IO12" s="141"/>
      <c r="IP12" s="141"/>
      <c r="IQ12" s="141"/>
      <c r="IR12" s="142"/>
      <c r="IS12" s="169"/>
      <c r="IT12" s="141"/>
      <c r="IU12" s="142"/>
    </row>
    <row r="13" spans="1:255" ht="15.75" customHeight="1" x14ac:dyDescent="0.5">
      <c r="A13" s="172"/>
      <c r="B13" s="173"/>
      <c r="C13" s="174"/>
      <c r="D13" s="175"/>
      <c r="E13" s="175"/>
      <c r="F13" s="145" t="s">
        <v>39</v>
      </c>
      <c r="G13" s="176">
        <f>SUM(G4:G12)</f>
        <v>0</v>
      </c>
      <c r="H13" s="166"/>
      <c r="I13" s="169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  <c r="IH13" s="141"/>
      <c r="II13" s="141"/>
      <c r="IJ13" s="141"/>
      <c r="IK13" s="141"/>
      <c r="IL13" s="141"/>
      <c r="IM13" s="141"/>
      <c r="IN13" s="141"/>
      <c r="IO13" s="141"/>
      <c r="IP13" s="141"/>
      <c r="IQ13" s="141"/>
      <c r="IR13" s="142"/>
      <c r="IS13" s="169"/>
      <c r="IT13" s="141"/>
      <c r="IU13" s="142"/>
    </row>
    <row r="14" spans="1:255" ht="15.95" customHeight="1" x14ac:dyDescent="0.5">
      <c r="A14" s="177"/>
      <c r="B14" s="178"/>
      <c r="C14" s="179"/>
      <c r="D14" s="154"/>
      <c r="E14" s="154"/>
      <c r="F14" s="180"/>
      <c r="G14" s="181"/>
      <c r="H14" s="166"/>
      <c r="I14" s="169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  <c r="IH14" s="141"/>
      <c r="II14" s="141"/>
      <c r="IJ14" s="141"/>
      <c r="IK14" s="141"/>
      <c r="IL14" s="141"/>
      <c r="IM14" s="141"/>
      <c r="IN14" s="141"/>
      <c r="IO14" s="141"/>
      <c r="IP14" s="141"/>
      <c r="IQ14" s="141"/>
      <c r="IR14" s="142"/>
      <c r="IS14" s="169"/>
      <c r="IT14" s="141"/>
      <c r="IU14" s="142"/>
    </row>
    <row r="15" spans="1:255" ht="15.95" customHeight="1" x14ac:dyDescent="0.5">
      <c r="A15" s="182" t="s">
        <v>71</v>
      </c>
      <c r="B15" s="183"/>
      <c r="C15" s="184"/>
      <c r="D15" s="155"/>
      <c r="E15" s="155"/>
      <c r="F15" s="184"/>
      <c r="G15" s="185"/>
      <c r="H15" s="166"/>
      <c r="I15" s="169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  <c r="IH15" s="141"/>
      <c r="II15" s="141"/>
      <c r="IJ15" s="141"/>
      <c r="IK15" s="141"/>
      <c r="IL15" s="141"/>
      <c r="IM15" s="141"/>
      <c r="IN15" s="141"/>
      <c r="IO15" s="141"/>
      <c r="IP15" s="141"/>
      <c r="IQ15" s="141"/>
      <c r="IR15" s="142"/>
      <c r="IS15" s="169"/>
      <c r="IT15" s="141"/>
      <c r="IU15" s="142"/>
    </row>
    <row r="16" spans="1:255" ht="15.95" customHeight="1" x14ac:dyDescent="0.5">
      <c r="A16" s="186" t="s">
        <v>72</v>
      </c>
      <c r="B16" s="171">
        <v>44377</v>
      </c>
      <c r="C16" s="147" t="s">
        <v>73</v>
      </c>
      <c r="D16" s="147" t="s">
        <v>74</v>
      </c>
      <c r="E16" s="147"/>
      <c r="F16" s="147" t="s">
        <v>67</v>
      </c>
      <c r="G16" s="156">
        <v>15.2</v>
      </c>
      <c r="H16" s="16" t="s">
        <v>75</v>
      </c>
      <c r="I16" s="169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  <c r="IH16" s="141"/>
      <c r="II16" s="141"/>
      <c r="IJ16" s="141"/>
      <c r="IK16" s="141"/>
      <c r="IL16" s="141"/>
      <c r="IM16" s="141"/>
      <c r="IN16" s="141"/>
      <c r="IO16" s="141"/>
      <c r="IP16" s="141"/>
      <c r="IQ16" s="141"/>
      <c r="IR16" s="142"/>
      <c r="IS16" s="169"/>
      <c r="IT16" s="141"/>
      <c r="IU16" s="142"/>
    </row>
    <row r="17" spans="1:255" ht="15.95" customHeight="1" x14ac:dyDescent="0.5">
      <c r="A17" s="187" t="s">
        <v>76</v>
      </c>
      <c r="B17" s="173">
        <v>44454</v>
      </c>
      <c r="C17" s="175" t="s">
        <v>65</v>
      </c>
      <c r="D17" s="175" t="s">
        <v>74</v>
      </c>
      <c r="E17" s="175" t="s">
        <v>58</v>
      </c>
      <c r="F17" s="175" t="s">
        <v>67</v>
      </c>
      <c r="G17" s="176">
        <f>12.9*2</f>
        <v>25.8</v>
      </c>
      <c r="H17" s="166"/>
      <c r="I17" s="169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  <c r="IH17" s="141"/>
      <c r="II17" s="141"/>
      <c r="IJ17" s="141"/>
      <c r="IK17" s="141"/>
      <c r="IL17" s="141"/>
      <c r="IM17" s="141"/>
      <c r="IN17" s="141"/>
      <c r="IO17" s="141"/>
      <c r="IP17" s="141"/>
      <c r="IQ17" s="141"/>
      <c r="IR17" s="142"/>
      <c r="IS17" s="169"/>
      <c r="IT17" s="141"/>
      <c r="IU17" s="142"/>
    </row>
    <row r="18" spans="1:255" ht="15.95" customHeight="1" x14ac:dyDescent="0.5">
      <c r="A18" s="188" t="s">
        <v>77</v>
      </c>
      <c r="B18" s="183">
        <v>44446</v>
      </c>
      <c r="C18" s="155" t="s">
        <v>73</v>
      </c>
      <c r="D18" s="155" t="s">
        <v>74</v>
      </c>
      <c r="E18" s="155"/>
      <c r="F18" s="155" t="s">
        <v>78</v>
      </c>
      <c r="G18" s="185">
        <v>5</v>
      </c>
      <c r="H18" s="189" t="s">
        <v>79</v>
      </c>
      <c r="I18" s="169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  <c r="IH18" s="141"/>
      <c r="II18" s="141"/>
      <c r="IJ18" s="141"/>
      <c r="IK18" s="141"/>
      <c r="IL18" s="141"/>
      <c r="IM18" s="141"/>
      <c r="IN18" s="141"/>
      <c r="IO18" s="141"/>
      <c r="IP18" s="141"/>
      <c r="IQ18" s="141"/>
      <c r="IR18" s="142"/>
      <c r="IS18" s="169"/>
      <c r="IT18" s="141"/>
      <c r="IU18" s="142"/>
    </row>
    <row r="19" spans="1:255" ht="15.95" customHeight="1" x14ac:dyDescent="0.5">
      <c r="A19" s="186" t="s">
        <v>80</v>
      </c>
      <c r="B19" s="190">
        <v>44454</v>
      </c>
      <c r="C19" s="147" t="s">
        <v>30</v>
      </c>
      <c r="D19" s="147" t="s">
        <v>74</v>
      </c>
      <c r="E19" s="147" t="s">
        <v>60</v>
      </c>
      <c r="F19" s="147" t="s">
        <v>67</v>
      </c>
      <c r="G19" s="156">
        <v>52.69</v>
      </c>
      <c r="H19" s="166"/>
      <c r="I19" s="169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1"/>
      <c r="FX19" s="141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1"/>
      <c r="GT19" s="141"/>
      <c r="GU19" s="141"/>
      <c r="GV19" s="141"/>
      <c r="GW19" s="141"/>
      <c r="GX19" s="141"/>
      <c r="GY19" s="141"/>
      <c r="GZ19" s="141"/>
      <c r="HA19" s="141"/>
      <c r="HB19" s="141"/>
      <c r="HC19" s="141"/>
      <c r="HD19" s="141"/>
      <c r="HE19" s="141"/>
      <c r="HF19" s="141"/>
      <c r="HG19" s="141"/>
      <c r="HH19" s="141"/>
      <c r="HI19" s="141"/>
      <c r="HJ19" s="141"/>
      <c r="HK19" s="141"/>
      <c r="HL19" s="141"/>
      <c r="HM19" s="141"/>
      <c r="HN19" s="141"/>
      <c r="HO19" s="141"/>
      <c r="HP19" s="141"/>
      <c r="HQ19" s="141"/>
      <c r="HR19" s="141"/>
      <c r="HS19" s="141"/>
      <c r="HT19" s="141"/>
      <c r="HU19" s="141"/>
      <c r="HV19" s="141"/>
      <c r="HW19" s="141"/>
      <c r="HX19" s="141"/>
      <c r="HY19" s="141"/>
      <c r="HZ19" s="141"/>
      <c r="IA19" s="141"/>
      <c r="IB19" s="141"/>
      <c r="IC19" s="141"/>
      <c r="ID19" s="141"/>
      <c r="IE19" s="141"/>
      <c r="IF19" s="141"/>
      <c r="IG19" s="141"/>
      <c r="IH19" s="141"/>
      <c r="II19" s="141"/>
      <c r="IJ19" s="141"/>
      <c r="IK19" s="141"/>
      <c r="IL19" s="141"/>
      <c r="IM19" s="141"/>
      <c r="IN19" s="141"/>
      <c r="IO19" s="141"/>
      <c r="IP19" s="141"/>
      <c r="IQ19" s="141"/>
      <c r="IR19" s="142"/>
      <c r="IS19" s="169"/>
      <c r="IT19" s="141"/>
      <c r="IU19" s="142"/>
    </row>
    <row r="20" spans="1:255" ht="15.95" customHeight="1" x14ac:dyDescent="0.5">
      <c r="A20" s="186" t="s">
        <v>81</v>
      </c>
      <c r="B20" s="190">
        <v>44468</v>
      </c>
      <c r="C20" s="147" t="s">
        <v>73</v>
      </c>
      <c r="D20" s="147" t="s">
        <v>74</v>
      </c>
      <c r="E20" s="147"/>
      <c r="F20" s="147" t="s">
        <v>67</v>
      </c>
      <c r="G20" s="156">
        <v>17.8</v>
      </c>
      <c r="H20" s="166"/>
      <c r="I20" s="169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  <c r="IH20" s="141"/>
      <c r="II20" s="141"/>
      <c r="IJ20" s="141"/>
      <c r="IK20" s="141"/>
      <c r="IL20" s="141"/>
      <c r="IM20" s="141"/>
      <c r="IN20" s="141"/>
      <c r="IO20" s="141"/>
      <c r="IP20" s="141"/>
      <c r="IQ20" s="141"/>
      <c r="IR20" s="142"/>
      <c r="IS20" s="169"/>
      <c r="IT20" s="141"/>
      <c r="IU20" s="142"/>
    </row>
    <row r="21" spans="1:255" ht="15.95" customHeight="1" x14ac:dyDescent="0.5">
      <c r="A21" s="172"/>
      <c r="B21" s="173"/>
      <c r="C21" s="174"/>
      <c r="D21" s="175"/>
      <c r="E21" s="175"/>
      <c r="F21" s="145" t="s">
        <v>39</v>
      </c>
      <c r="G21" s="176">
        <f>SUM(G16:G20)</f>
        <v>116.49</v>
      </c>
      <c r="H21" s="166"/>
      <c r="I21" s="169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  <c r="IH21" s="141"/>
      <c r="II21" s="141"/>
      <c r="IJ21" s="141"/>
      <c r="IK21" s="141"/>
      <c r="IL21" s="141"/>
      <c r="IM21" s="141"/>
      <c r="IN21" s="141"/>
      <c r="IO21" s="141"/>
      <c r="IP21" s="141"/>
      <c r="IQ21" s="141"/>
      <c r="IR21" s="142"/>
      <c r="IS21" s="169"/>
      <c r="IT21" s="141"/>
      <c r="IU21" s="142"/>
    </row>
    <row r="22" spans="1:255" ht="15.95" customHeight="1" x14ac:dyDescent="0.5">
      <c r="A22" s="177"/>
      <c r="B22" s="178"/>
      <c r="C22" s="179"/>
      <c r="D22" s="154"/>
      <c r="E22" s="154"/>
      <c r="F22" s="179"/>
      <c r="G22" s="191"/>
      <c r="H22" s="192"/>
      <c r="I22" s="169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  <c r="IF22" s="141"/>
      <c r="IG22" s="141"/>
      <c r="IH22" s="141"/>
      <c r="II22" s="141"/>
      <c r="IJ22" s="141"/>
      <c r="IK22" s="141"/>
      <c r="IL22" s="141"/>
      <c r="IM22" s="141"/>
      <c r="IN22" s="141"/>
      <c r="IO22" s="141"/>
      <c r="IP22" s="141"/>
      <c r="IQ22" s="141"/>
      <c r="IR22" s="142"/>
      <c r="IS22" s="169"/>
      <c r="IT22" s="141"/>
      <c r="IU22" s="142"/>
    </row>
    <row r="23" spans="1:255" ht="15.95" customHeight="1" x14ac:dyDescent="0.5">
      <c r="A23" s="182"/>
      <c r="B23" s="183"/>
      <c r="C23" s="184"/>
      <c r="D23" s="155"/>
      <c r="E23" s="155"/>
      <c r="F23" s="184"/>
      <c r="G23" s="185"/>
      <c r="H23" s="166"/>
      <c r="I23" s="169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  <c r="IH23" s="141"/>
      <c r="II23" s="141"/>
      <c r="IJ23" s="141"/>
      <c r="IK23" s="141"/>
      <c r="IL23" s="141"/>
      <c r="IM23" s="141"/>
      <c r="IN23" s="141"/>
      <c r="IO23" s="141"/>
      <c r="IP23" s="141"/>
      <c r="IQ23" s="141"/>
      <c r="IR23" s="142"/>
      <c r="IS23" s="169"/>
      <c r="IT23" s="141"/>
      <c r="IU23" s="142"/>
    </row>
    <row r="24" spans="1:255" ht="15.95" customHeight="1" x14ac:dyDescent="0.55000000000000004">
      <c r="A24" s="134"/>
      <c r="B24" s="135"/>
      <c r="C24" s="135"/>
      <c r="D24" s="193"/>
      <c r="E24" s="194"/>
      <c r="F24" s="144" t="s">
        <v>39</v>
      </c>
      <c r="G24" s="195">
        <f>G13+G21</f>
        <v>116.49</v>
      </c>
      <c r="H24" s="166"/>
      <c r="I24" s="196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163"/>
      <c r="DQ24" s="163"/>
      <c r="DR24" s="163"/>
      <c r="DS24" s="163"/>
      <c r="DT24" s="163"/>
      <c r="DU24" s="163"/>
      <c r="DV24" s="163"/>
      <c r="DW24" s="163"/>
      <c r="DX24" s="163"/>
      <c r="DY24" s="163"/>
      <c r="DZ24" s="163"/>
      <c r="EA24" s="163"/>
      <c r="EB24" s="163"/>
      <c r="EC24" s="163"/>
      <c r="ED24" s="163"/>
      <c r="EE24" s="163"/>
      <c r="EF24" s="163"/>
      <c r="EG24" s="163"/>
      <c r="EH24" s="163"/>
      <c r="EI24" s="163"/>
      <c r="EJ24" s="163"/>
      <c r="EK24" s="163"/>
      <c r="EL24" s="163"/>
      <c r="EM24" s="163"/>
      <c r="EN24" s="163"/>
      <c r="EO24" s="163"/>
      <c r="EP24" s="163"/>
      <c r="EQ24" s="163"/>
      <c r="ER24" s="163"/>
      <c r="ES24" s="163"/>
      <c r="ET24" s="163"/>
      <c r="EU24" s="163"/>
      <c r="EV24" s="163"/>
      <c r="EW24" s="163"/>
      <c r="EX24" s="163"/>
      <c r="EY24" s="163"/>
      <c r="EZ24" s="163"/>
      <c r="FA24" s="163"/>
      <c r="FB24" s="163"/>
      <c r="FC24" s="163"/>
      <c r="FD24" s="163"/>
      <c r="FE24" s="163"/>
      <c r="FF24" s="163"/>
      <c r="FG24" s="163"/>
      <c r="FH24" s="163"/>
      <c r="FI24" s="163"/>
      <c r="FJ24" s="163"/>
      <c r="FK24" s="163"/>
      <c r="FL24" s="163"/>
      <c r="FM24" s="163"/>
      <c r="FN24" s="163"/>
      <c r="FO24" s="163"/>
      <c r="FP24" s="163"/>
      <c r="FQ24" s="163"/>
      <c r="FR24" s="163"/>
      <c r="FS24" s="163"/>
      <c r="FT24" s="163"/>
      <c r="FU24" s="163"/>
      <c r="FV24" s="163"/>
      <c r="FW24" s="163"/>
      <c r="FX24" s="163"/>
      <c r="FY24" s="163"/>
      <c r="FZ24" s="163"/>
      <c r="GA24" s="163"/>
      <c r="GB24" s="163"/>
      <c r="GC24" s="163"/>
      <c r="GD24" s="163"/>
      <c r="GE24" s="163"/>
      <c r="GF24" s="163"/>
      <c r="GG24" s="163"/>
      <c r="GH24" s="163"/>
      <c r="GI24" s="163"/>
      <c r="GJ24" s="163"/>
      <c r="GK24" s="163"/>
      <c r="GL24" s="163"/>
      <c r="GM24" s="163"/>
      <c r="GN24" s="163"/>
      <c r="GO24" s="163"/>
      <c r="GP24" s="163"/>
      <c r="GQ24" s="163"/>
      <c r="GR24" s="163"/>
      <c r="GS24" s="163"/>
      <c r="GT24" s="163"/>
      <c r="GU24" s="163"/>
      <c r="GV24" s="163"/>
      <c r="GW24" s="163"/>
      <c r="GX24" s="163"/>
      <c r="GY24" s="163"/>
      <c r="GZ24" s="163"/>
      <c r="HA24" s="163"/>
      <c r="HB24" s="163"/>
      <c r="HC24" s="163"/>
      <c r="HD24" s="163"/>
      <c r="HE24" s="163"/>
      <c r="HF24" s="163"/>
      <c r="HG24" s="163"/>
      <c r="HH24" s="163"/>
      <c r="HI24" s="163"/>
      <c r="HJ24" s="163"/>
      <c r="HK24" s="163"/>
      <c r="HL24" s="163"/>
      <c r="HM24" s="163"/>
      <c r="HN24" s="163"/>
      <c r="HO24" s="163"/>
      <c r="HP24" s="163"/>
      <c r="HQ24" s="163"/>
      <c r="HR24" s="163"/>
      <c r="HS24" s="163"/>
      <c r="HT24" s="163"/>
      <c r="HU24" s="163"/>
      <c r="HV24" s="163"/>
      <c r="HW24" s="163"/>
      <c r="HX24" s="163"/>
      <c r="HY24" s="163"/>
      <c r="HZ24" s="163"/>
      <c r="IA24" s="163"/>
      <c r="IB24" s="163"/>
      <c r="IC24" s="163"/>
      <c r="ID24" s="163"/>
      <c r="IE24" s="163"/>
      <c r="IF24" s="163"/>
      <c r="IG24" s="163"/>
      <c r="IH24" s="163"/>
      <c r="II24" s="163"/>
      <c r="IJ24" s="163"/>
      <c r="IK24" s="163"/>
      <c r="IL24" s="163"/>
      <c r="IM24" s="163"/>
      <c r="IN24" s="163"/>
      <c r="IO24" s="163"/>
      <c r="IP24" s="163"/>
      <c r="IQ24" s="163"/>
      <c r="IR24" s="164"/>
      <c r="IS24" s="196"/>
      <c r="IT24" s="163"/>
      <c r="IU24" s="164"/>
    </row>
  </sheetData>
  <conditionalFormatting sqref="D4:E24">
    <cfRule type="notContainsBlanks" dxfId="0" priority="1" stopIfTrue="1">
      <formula>NOT(ISBLANK(D4))</formula>
    </cfRule>
  </conditionalFormatting>
  <pageMargins left="0.7" right="0.7" top="0.78749999999999998" bottom="0.78749999999999998" header="0.51180599999999998" footer="0.3"/>
  <pageSetup orientation="landscape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8"/>
  <sheetViews>
    <sheetView showGridLines="0" workbookViewId="0"/>
  </sheetViews>
  <sheetFormatPr baseColWidth="10" defaultColWidth="9.17578125" defaultRowHeight="15.45" customHeight="1" x14ac:dyDescent="0.5"/>
  <cols>
    <col min="1" max="1" width="26.76171875" style="197" customWidth="1"/>
    <col min="2" max="2" width="21.46875" style="197" customWidth="1"/>
    <col min="3" max="6" width="10.8203125" style="197" customWidth="1"/>
    <col min="7" max="7" width="11.46875" style="197" customWidth="1"/>
    <col min="8" max="8" width="10.8203125" style="197" customWidth="1"/>
    <col min="9" max="9" width="9.17578125" style="197" customWidth="1"/>
    <col min="10" max="16384" width="9.17578125" style="197"/>
  </cols>
  <sheetData>
    <row r="1" spans="1:8" ht="15.95" customHeight="1" x14ac:dyDescent="0.5">
      <c r="A1" s="7"/>
      <c r="B1" s="7"/>
      <c r="C1" s="7"/>
      <c r="D1" s="7"/>
      <c r="E1" s="7"/>
      <c r="F1" s="7"/>
      <c r="G1" s="7"/>
      <c r="H1" s="7"/>
    </row>
    <row r="2" spans="1:8" ht="15.95" customHeight="1" x14ac:dyDescent="0.5">
      <c r="A2" s="198"/>
      <c r="B2" s="198"/>
      <c r="C2" s="198"/>
      <c r="D2" s="198"/>
      <c r="E2" s="198"/>
      <c r="F2" s="198"/>
      <c r="G2" s="198"/>
      <c r="H2" s="7"/>
    </row>
    <row r="3" spans="1:8" ht="15.95" customHeight="1" x14ac:dyDescent="0.5">
      <c r="A3" s="143" t="s">
        <v>49</v>
      </c>
      <c r="B3" s="144" t="s">
        <v>50</v>
      </c>
      <c r="C3" s="144" t="s">
        <v>51</v>
      </c>
      <c r="D3" s="144" t="s">
        <v>52</v>
      </c>
      <c r="E3" s="144" t="s">
        <v>53</v>
      </c>
      <c r="F3" s="144" t="s">
        <v>54</v>
      </c>
      <c r="G3" s="146" t="s">
        <v>55</v>
      </c>
      <c r="H3" s="166"/>
    </row>
    <row r="4" spans="1:8" ht="15.75" customHeight="1" x14ac:dyDescent="0.5">
      <c r="A4" s="199"/>
      <c r="B4" s="199"/>
      <c r="C4" s="199"/>
      <c r="D4" s="199"/>
      <c r="E4" s="199"/>
      <c r="F4" s="199"/>
      <c r="G4" s="200"/>
      <c r="H4" s="7"/>
    </row>
    <row r="5" spans="1:8" ht="15.75" customHeight="1" x14ac:dyDescent="0.5">
      <c r="A5" s="85"/>
      <c r="B5" s="85"/>
      <c r="C5" s="85"/>
      <c r="D5" s="85"/>
      <c r="E5" s="85"/>
      <c r="F5" s="85"/>
      <c r="G5" s="200" t="e">
        <f>SUM(#REF!)</f>
        <v>#REF!</v>
      </c>
      <c r="H5" s="7"/>
    </row>
    <row r="6" spans="1:8" ht="15.75" customHeight="1" x14ac:dyDescent="0.5">
      <c r="A6" s="7"/>
      <c r="B6" s="7"/>
      <c r="C6" s="7"/>
      <c r="D6" s="7"/>
      <c r="E6" s="7"/>
      <c r="F6" s="7"/>
      <c r="G6" s="201"/>
      <c r="H6" s="7"/>
    </row>
    <row r="7" spans="1:8" ht="15.95" customHeight="1" x14ac:dyDescent="0.5">
      <c r="A7" s="7"/>
      <c r="B7" s="7"/>
      <c r="C7" s="7"/>
      <c r="D7" s="7"/>
      <c r="E7" s="7"/>
      <c r="F7" s="7"/>
      <c r="G7" s="7"/>
      <c r="H7" s="7"/>
    </row>
    <row r="8" spans="1:8" ht="15.95" customHeight="1" x14ac:dyDescent="0.5">
      <c r="A8" s="7"/>
      <c r="B8" s="7"/>
      <c r="C8" s="7"/>
      <c r="D8" s="7"/>
      <c r="E8" s="7"/>
      <c r="F8" s="7"/>
      <c r="G8" s="7"/>
      <c r="H8" s="7"/>
    </row>
    <row r="9" spans="1:8" ht="15.95" customHeight="1" x14ac:dyDescent="0.5">
      <c r="A9" s="198"/>
      <c r="B9" s="198"/>
      <c r="C9" s="198"/>
      <c r="D9" s="198"/>
      <c r="E9" s="198"/>
      <c r="F9" s="198"/>
      <c r="G9" s="198"/>
      <c r="H9" s="7"/>
    </row>
    <row r="10" spans="1:8" ht="15.95" customHeight="1" x14ac:dyDescent="0.5">
      <c r="A10" s="143" t="s">
        <v>49</v>
      </c>
      <c r="B10" s="144" t="s">
        <v>50</v>
      </c>
      <c r="C10" s="144" t="s">
        <v>51</v>
      </c>
      <c r="D10" s="144" t="s">
        <v>52</v>
      </c>
      <c r="E10" s="144" t="s">
        <v>53</v>
      </c>
      <c r="F10" s="144" t="s">
        <v>54</v>
      </c>
      <c r="G10" s="146" t="s">
        <v>55</v>
      </c>
      <c r="H10" s="166"/>
    </row>
    <row r="11" spans="1:8" ht="15.75" customHeight="1" x14ac:dyDescent="0.5">
      <c r="A11" s="199"/>
      <c r="B11" s="199"/>
      <c r="C11" s="199"/>
      <c r="D11" s="199"/>
      <c r="E11" s="199"/>
      <c r="F11" s="199"/>
      <c r="G11" s="200"/>
      <c r="H11" s="7"/>
    </row>
    <row r="12" spans="1:8" ht="15.75" customHeight="1" x14ac:dyDescent="0.5">
      <c r="A12" s="85"/>
      <c r="B12" s="85"/>
      <c r="C12" s="85"/>
      <c r="D12" s="85"/>
      <c r="E12" s="85"/>
      <c r="F12" s="85"/>
      <c r="G12" s="200" t="e">
        <f>SUM(#REF!)</f>
        <v>#REF!</v>
      </c>
      <c r="H12" s="7"/>
    </row>
    <row r="13" spans="1:8" ht="15.75" customHeight="1" x14ac:dyDescent="0.5">
      <c r="A13" s="7"/>
      <c r="B13" s="7"/>
      <c r="C13" s="7"/>
      <c r="D13" s="7"/>
      <c r="E13" s="7"/>
      <c r="F13" s="7"/>
      <c r="G13" s="85"/>
      <c r="H13" s="7"/>
    </row>
    <row r="14" spans="1:8" ht="15.95" customHeight="1" x14ac:dyDescent="0.5">
      <c r="A14" s="7"/>
      <c r="B14" s="7"/>
      <c r="C14" s="7"/>
      <c r="D14" s="7"/>
      <c r="E14" s="7"/>
      <c r="F14" s="7"/>
      <c r="G14" s="7"/>
      <c r="H14" s="7"/>
    </row>
    <row r="15" spans="1:8" ht="15.95" customHeight="1" x14ac:dyDescent="0.5">
      <c r="A15" s="7"/>
      <c r="B15" s="7"/>
      <c r="C15" s="7"/>
      <c r="D15" s="7"/>
      <c r="E15" s="7"/>
      <c r="F15" s="7"/>
      <c r="G15" s="7"/>
      <c r="H15" s="7"/>
    </row>
    <row r="16" spans="1:8" ht="15.95" customHeight="1" x14ac:dyDescent="0.5">
      <c r="A16" s="66" t="s">
        <v>47</v>
      </c>
      <c r="B16" s="202" t="e">
        <f>G12</f>
        <v>#REF!</v>
      </c>
      <c r="C16" s="7"/>
      <c r="D16" s="7"/>
      <c r="E16" s="7"/>
      <c r="F16" s="7"/>
      <c r="G16" s="7"/>
      <c r="H16" s="7"/>
    </row>
    <row r="17" spans="1:8" ht="15.75" customHeight="1" x14ac:dyDescent="0.5">
      <c r="A17" s="67" t="s">
        <v>69</v>
      </c>
      <c r="B17" s="203" t="e">
        <f>G5</f>
        <v>#REF!</v>
      </c>
      <c r="C17" s="7"/>
      <c r="D17" s="7"/>
      <c r="E17" s="7"/>
      <c r="F17" s="7"/>
      <c r="G17" s="7"/>
      <c r="H17" s="7"/>
    </row>
    <row r="18" spans="1:8" ht="16.5" customHeight="1" x14ac:dyDescent="0.55000000000000004">
      <c r="A18" s="204" t="s">
        <v>42</v>
      </c>
      <c r="B18" s="205" t="e">
        <f>B16-B17</f>
        <v>#REF!</v>
      </c>
      <c r="C18" s="206"/>
      <c r="D18" s="7"/>
      <c r="E18" s="7"/>
      <c r="F18" s="7"/>
      <c r="G18" s="7"/>
      <c r="H18" s="7"/>
    </row>
  </sheetData>
  <pageMargins left="0.7" right="0.7" top="0.78749999999999998" bottom="0.78749999999999998" header="0.51180599999999998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Export-Zusammenfassung</vt:lpstr>
      <vt:lpstr>Ansatz</vt:lpstr>
      <vt:lpstr>Zwischenbericht</vt:lpstr>
      <vt:lpstr>Einnahmen</vt:lpstr>
      <vt:lpstr>Ausgaben</vt:lpstr>
      <vt:lpstr>"KiHo-Ball"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Anna Sara Paeslack</cp:lastModifiedBy>
  <dcterms:modified xsi:type="dcterms:W3CDTF">2021-10-25T12:41:49Z</dcterms:modified>
</cp:coreProperties>
</file>